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9780" firstSheet="1" activeTab="8"/>
  </bookViews>
  <sheets>
    <sheet name="Elettori-Votanti" sheetId="1" r:id="rId1"/>
    <sheet name="Sez. 1" sheetId="2" r:id="rId2"/>
    <sheet name="Sez. 2" sheetId="33" r:id="rId3"/>
    <sheet name="Sez. 3" sheetId="34" r:id="rId4"/>
    <sheet name="Sez. 4" sheetId="35" r:id="rId5"/>
    <sheet name="Sez. 5" sheetId="36" r:id="rId6"/>
    <sheet name="Sez. 6" sheetId="37" r:id="rId7"/>
    <sheet name="Sez. 7" sheetId="38" r:id="rId8"/>
    <sheet name="Sez. 8" sheetId="39" r:id="rId9"/>
    <sheet name="Sez. 9" sheetId="40" r:id="rId10"/>
    <sheet name="Tot. Sez." sheetId="41" r:id="rId11"/>
    <sheet name="Tot. Liste" sheetId="42" r:id="rId12"/>
    <sheet name="Tot. Pref. - Sez." sheetId="43" r:id="rId13"/>
    <sheet name="Grafico Liste" sheetId="24" r:id="rId14"/>
    <sheet name="Grafico Liste torta" sheetId="48" r:id="rId15"/>
    <sheet name="Grafico Liste per sezioni" sheetId="25" r:id="rId16"/>
    <sheet name="Lista n. 1 Preferenze" sheetId="28" r:id="rId17"/>
    <sheet name="Lista n. 2 Preferenze" sheetId="44" r:id="rId18"/>
    <sheet name="Lista n. 3 Preferenze" sheetId="45" r:id="rId19"/>
    <sheet name="Lista n. 4 Preferenze" sheetId="46" r:id="rId20"/>
    <sheet name="Lista n. 5 Preferenze" sheetId="47" r:id="rId21"/>
  </sheets>
  <definedNames>
    <definedName name="_xlnm._FilterDatabase" localSheetId="0" hidden="1">'Elettori-Votanti'!$A$1:$K$5</definedName>
    <definedName name="_xlnm.Print_Area" localSheetId="0">'Elettori-Votanti'!$A$1:$K$27</definedName>
    <definedName name="_xlnm.Print_Area" localSheetId="15">'Grafico Liste per sezioni'!$A$1:$H$21</definedName>
    <definedName name="_xlnm.Print_Area" localSheetId="16">'Lista n. 1 Preferenze'!$A$1:$H$21</definedName>
    <definedName name="_xlnm.Print_Area" localSheetId="17">'Lista n. 2 Preferenze'!$A$1:$H$21</definedName>
    <definedName name="_xlnm.Print_Area" localSheetId="18">'Lista n. 3 Preferenze'!$A$1:$H$21</definedName>
    <definedName name="_xlnm.Print_Area" localSheetId="19">'Lista n. 4 Preferenze'!$A$1:$H$21</definedName>
    <definedName name="_xlnm.Print_Area" localSheetId="20">'Lista n. 5 Preferenze'!$A$1:$H$21</definedName>
    <definedName name="_xlnm.Print_Area" localSheetId="1">'Sez. 1'!$A$1:$X$34</definedName>
    <definedName name="_xlnm.Print_Area" localSheetId="2">'Sez. 2'!$A$1:$X$34</definedName>
    <definedName name="_xlnm.Print_Area" localSheetId="3">'Sez. 3'!$A$1:$X$34</definedName>
    <definedName name="_xlnm.Print_Area" localSheetId="4">'Sez. 4'!$A$1:$X$34</definedName>
    <definedName name="_xlnm.Print_Area" localSheetId="5">'Sez. 5'!$A$1:$X$34</definedName>
    <definedName name="_xlnm.Print_Area" localSheetId="6">'Sez. 6'!$A$1:$X$34</definedName>
    <definedName name="_xlnm.Print_Area" localSheetId="7">'Sez. 7'!$A$1:$X$34</definedName>
    <definedName name="_xlnm.Print_Area" localSheetId="8">'Sez. 8'!$A$1:$X$34</definedName>
    <definedName name="_xlnm.Print_Area" localSheetId="9">'Sez. 9'!$A$1:$X$34</definedName>
    <definedName name="_xlnm.Print_Area" localSheetId="11">'Tot. Liste'!$A$1:$H$34</definedName>
    <definedName name="_xlnm.Print_Area" localSheetId="12">'Tot. Pref. - Sez.'!$A$1:$BZ$34</definedName>
    <definedName name="_xlnm.Print_Area" localSheetId="10">'Tot. Sez.'!$A$1:$X$34</definedName>
    <definedName name="_xlnm.Print_Titles" localSheetId="1">'Sez. 1'!$1:$14</definedName>
    <definedName name="_xlnm.Print_Titles" localSheetId="2">'Sez. 2'!$1:$14</definedName>
    <definedName name="_xlnm.Print_Titles" localSheetId="3">'Sez. 3'!$1:$14</definedName>
    <definedName name="_xlnm.Print_Titles" localSheetId="4">'Sez. 4'!$1:$14</definedName>
    <definedName name="_xlnm.Print_Titles" localSheetId="5">'Sez. 5'!$1:$14</definedName>
    <definedName name="_xlnm.Print_Titles" localSheetId="6">'Sez. 6'!$1:$14</definedName>
    <definedName name="_xlnm.Print_Titles" localSheetId="7">'Sez. 7'!$1:$14</definedName>
    <definedName name="_xlnm.Print_Titles" localSheetId="8">'Sez. 8'!$1:$14</definedName>
    <definedName name="_xlnm.Print_Titles" localSheetId="9">'Sez. 9'!$1:$14</definedName>
    <definedName name="_xlnm.Print_Titles" localSheetId="11">'Tot. Liste'!$1:$14</definedName>
    <definedName name="_xlnm.Print_Titles" localSheetId="12">'Tot. Pref. - Sez.'!$1:$14</definedName>
    <definedName name="_xlnm.Print_Titles" localSheetId="10">'Tot. Sez.'!$1:$14</definedName>
  </definedNames>
  <calcPr calcId="125725"/>
</workbook>
</file>

<file path=xl/calcChain.xml><?xml version="1.0" encoding="utf-8"?>
<calcChain xmlns="http://schemas.openxmlformats.org/spreadsheetml/2006/main">
  <c r="BZ32" i="43"/>
  <c r="BY32"/>
  <c r="BX32"/>
  <c r="BW32"/>
  <c r="BV32"/>
  <c r="BU32"/>
  <c r="BT32"/>
  <c r="BS32"/>
  <c r="BR32"/>
  <c r="BZ31"/>
  <c r="BY31"/>
  <c r="BX31"/>
  <c r="BW31"/>
  <c r="BV31"/>
  <c r="BU31"/>
  <c r="BT31"/>
  <c r="BS31"/>
  <c r="BR31"/>
  <c r="BZ30"/>
  <c r="BY30"/>
  <c r="BX30"/>
  <c r="BW30"/>
  <c r="BV30"/>
  <c r="BU30"/>
  <c r="BT30"/>
  <c r="BS30"/>
  <c r="BR30"/>
  <c r="BZ29"/>
  <c r="BY29"/>
  <c r="BX29"/>
  <c r="BW29"/>
  <c r="BV29"/>
  <c r="BU29"/>
  <c r="BT29"/>
  <c r="BS29"/>
  <c r="BR29"/>
  <c r="BZ28"/>
  <c r="BY28"/>
  <c r="BX28"/>
  <c r="BW28"/>
  <c r="BV28"/>
  <c r="BU28"/>
  <c r="BT28"/>
  <c r="BS28"/>
  <c r="BR28"/>
  <c r="BZ27"/>
  <c r="BY27"/>
  <c r="BX27"/>
  <c r="BW27"/>
  <c r="BV27"/>
  <c r="BU27"/>
  <c r="BT27"/>
  <c r="BS27"/>
  <c r="BR27"/>
  <c r="BZ26"/>
  <c r="BY26"/>
  <c r="BX26"/>
  <c r="BW26"/>
  <c r="BV26"/>
  <c r="BU26"/>
  <c r="BT26"/>
  <c r="BS26"/>
  <c r="BR26"/>
  <c r="BZ25"/>
  <c r="BY25"/>
  <c r="BX25"/>
  <c r="BW25"/>
  <c r="BV25"/>
  <c r="BU25"/>
  <c r="BT25"/>
  <c r="BS25"/>
  <c r="BR25"/>
  <c r="BZ24"/>
  <c r="BY24"/>
  <c r="BX24"/>
  <c r="BW24"/>
  <c r="BV24"/>
  <c r="BU24"/>
  <c r="BT24"/>
  <c r="BS24"/>
  <c r="BR24"/>
  <c r="BZ23"/>
  <c r="BY23"/>
  <c r="BX23"/>
  <c r="BW23"/>
  <c r="BV23"/>
  <c r="BU23"/>
  <c r="BT23"/>
  <c r="BS23"/>
  <c r="BR23"/>
  <c r="BZ22"/>
  <c r="BY22"/>
  <c r="BX22"/>
  <c r="BW22"/>
  <c r="BV22"/>
  <c r="BV33" s="1"/>
  <c r="BU22"/>
  <c r="BT22"/>
  <c r="BT33" s="1"/>
  <c r="BS22"/>
  <c r="BR22"/>
  <c r="BR33" s="1"/>
  <c r="BZ21"/>
  <c r="BY21"/>
  <c r="BY33" s="1"/>
  <c r="BX21"/>
  <c r="BW21"/>
  <c r="BW33" s="1"/>
  <c r="BV21"/>
  <c r="BU21"/>
  <c r="BT21"/>
  <c r="BS21"/>
  <c r="BR21"/>
  <c r="BZ17"/>
  <c r="BY17"/>
  <c r="BX17"/>
  <c r="BW17"/>
  <c r="BV17"/>
  <c r="BU17"/>
  <c r="BT17"/>
  <c r="BS17"/>
  <c r="BR17"/>
  <c r="BM32"/>
  <c r="BL32"/>
  <c r="BK32"/>
  <c r="BJ32"/>
  <c r="BI32"/>
  <c r="BH32"/>
  <c r="BG32"/>
  <c r="BF32"/>
  <c r="BE32"/>
  <c r="BM31"/>
  <c r="BL31"/>
  <c r="BK31"/>
  <c r="BJ31"/>
  <c r="BI31"/>
  <c r="BH31"/>
  <c r="BG31"/>
  <c r="BF31"/>
  <c r="BE31"/>
  <c r="BM30"/>
  <c r="BL30"/>
  <c r="BK30"/>
  <c r="BJ30"/>
  <c r="BI30"/>
  <c r="BH30"/>
  <c r="BG30"/>
  <c r="BF30"/>
  <c r="BE30"/>
  <c r="BM29"/>
  <c r="BL29"/>
  <c r="BK29"/>
  <c r="BJ29"/>
  <c r="BI29"/>
  <c r="BH29"/>
  <c r="BG29"/>
  <c r="BF29"/>
  <c r="BE29"/>
  <c r="BM28"/>
  <c r="BL28"/>
  <c r="BK28"/>
  <c r="BJ28"/>
  <c r="BI28"/>
  <c r="BH28"/>
  <c r="BG28"/>
  <c r="BF28"/>
  <c r="BE28"/>
  <c r="BE33" s="1"/>
  <c r="BM27"/>
  <c r="BL27"/>
  <c r="BK27"/>
  <c r="BJ27"/>
  <c r="BI27"/>
  <c r="BH27"/>
  <c r="BG27"/>
  <c r="BF27"/>
  <c r="BE27"/>
  <c r="BM26"/>
  <c r="BL26"/>
  <c r="BK26"/>
  <c r="BJ26"/>
  <c r="BI26"/>
  <c r="BH26"/>
  <c r="BG26"/>
  <c r="BF26"/>
  <c r="BE26"/>
  <c r="BM25"/>
  <c r="BL25"/>
  <c r="BK25"/>
  <c r="BJ25"/>
  <c r="BI25"/>
  <c r="BH25"/>
  <c r="BG25"/>
  <c r="BF25"/>
  <c r="BE25"/>
  <c r="BM24"/>
  <c r="BL24"/>
  <c r="BK24"/>
  <c r="BJ24"/>
  <c r="BI24"/>
  <c r="BH24"/>
  <c r="BG24"/>
  <c r="BF24"/>
  <c r="BE24"/>
  <c r="BM23"/>
  <c r="BL23"/>
  <c r="BK23"/>
  <c r="BJ23"/>
  <c r="BI23"/>
  <c r="BH23"/>
  <c r="BG23"/>
  <c r="BF23"/>
  <c r="BE23"/>
  <c r="BM22"/>
  <c r="BL22"/>
  <c r="BK22"/>
  <c r="BJ22"/>
  <c r="BI22"/>
  <c r="BH22"/>
  <c r="BG22"/>
  <c r="BF22"/>
  <c r="BE22"/>
  <c r="BM21"/>
  <c r="BL21"/>
  <c r="BK21"/>
  <c r="BJ21"/>
  <c r="BI21"/>
  <c r="BH21"/>
  <c r="BG21"/>
  <c r="BF21"/>
  <c r="BE21"/>
  <c r="BM17"/>
  <c r="BL17"/>
  <c r="BK17"/>
  <c r="BJ17"/>
  <c r="BI17"/>
  <c r="BH17"/>
  <c r="BG17"/>
  <c r="BF17"/>
  <c r="BE17"/>
  <c r="AZ32"/>
  <c r="AY32"/>
  <c r="AX32"/>
  <c r="AW32"/>
  <c r="AV32"/>
  <c r="AU32"/>
  <c r="AT32"/>
  <c r="AS32"/>
  <c r="AR32"/>
  <c r="AZ31"/>
  <c r="AY31"/>
  <c r="AX31"/>
  <c r="AW31"/>
  <c r="AV31"/>
  <c r="AU31"/>
  <c r="AT31"/>
  <c r="AS31"/>
  <c r="AR31"/>
  <c r="AZ30"/>
  <c r="AY30"/>
  <c r="AX30"/>
  <c r="AW30"/>
  <c r="AV30"/>
  <c r="AU30"/>
  <c r="AT30"/>
  <c r="AS30"/>
  <c r="AR30"/>
  <c r="AZ29"/>
  <c r="AY29"/>
  <c r="AX29"/>
  <c r="AW29"/>
  <c r="AV29"/>
  <c r="AU29"/>
  <c r="AT29"/>
  <c r="AS29"/>
  <c r="AR29"/>
  <c r="AZ28"/>
  <c r="AY28"/>
  <c r="AX28"/>
  <c r="AW28"/>
  <c r="AV28"/>
  <c r="AU28"/>
  <c r="AT28"/>
  <c r="AS28"/>
  <c r="AR28"/>
  <c r="AZ27"/>
  <c r="AY27"/>
  <c r="AX27"/>
  <c r="AW27"/>
  <c r="AV27"/>
  <c r="AU27"/>
  <c r="AT27"/>
  <c r="AS27"/>
  <c r="AR27"/>
  <c r="AZ26"/>
  <c r="AY26"/>
  <c r="AX26"/>
  <c r="AW26"/>
  <c r="AV26"/>
  <c r="AU26"/>
  <c r="AT26"/>
  <c r="AS26"/>
  <c r="AR26"/>
  <c r="AZ25"/>
  <c r="AY25"/>
  <c r="AX25"/>
  <c r="AW25"/>
  <c r="AV25"/>
  <c r="AU25"/>
  <c r="AT25"/>
  <c r="AS25"/>
  <c r="AR25"/>
  <c r="AZ24"/>
  <c r="AY24"/>
  <c r="AX24"/>
  <c r="AW24"/>
  <c r="AV24"/>
  <c r="AU24"/>
  <c r="AT24"/>
  <c r="AS24"/>
  <c r="AR24"/>
  <c r="AZ23"/>
  <c r="AY23"/>
  <c r="AX23"/>
  <c r="AW23"/>
  <c r="AV23"/>
  <c r="AU23"/>
  <c r="AT23"/>
  <c r="AS23"/>
  <c r="AR23"/>
  <c r="AZ22"/>
  <c r="AY22"/>
  <c r="AX22"/>
  <c r="AW22"/>
  <c r="AV22"/>
  <c r="AU22"/>
  <c r="AT22"/>
  <c r="AS22"/>
  <c r="AR22"/>
  <c r="AZ21"/>
  <c r="AY21"/>
  <c r="AX21"/>
  <c r="AW21"/>
  <c r="AV21"/>
  <c r="AU21"/>
  <c r="AT21"/>
  <c r="AS21"/>
  <c r="AR21"/>
  <c r="AZ17"/>
  <c r="AY17"/>
  <c r="AX17"/>
  <c r="AW17"/>
  <c r="AV17"/>
  <c r="AU17"/>
  <c r="AT17"/>
  <c r="AS17"/>
  <c r="AR17"/>
  <c r="AM32"/>
  <c r="AL32"/>
  <c r="AK32"/>
  <c r="AJ32"/>
  <c r="AI32"/>
  <c r="AH32"/>
  <c r="AG32"/>
  <c r="AF32"/>
  <c r="AE32"/>
  <c r="AM31"/>
  <c r="AL31"/>
  <c r="AK31"/>
  <c r="AJ31"/>
  <c r="AI31"/>
  <c r="AH31"/>
  <c r="AG31"/>
  <c r="AF31"/>
  <c r="AE31"/>
  <c r="AM30"/>
  <c r="AL30"/>
  <c r="AK30"/>
  <c r="AJ30"/>
  <c r="AI30"/>
  <c r="AH30"/>
  <c r="AG30"/>
  <c r="AF30"/>
  <c r="AE30"/>
  <c r="AM29"/>
  <c r="AL29"/>
  <c r="AK29"/>
  <c r="AJ29"/>
  <c r="AI29"/>
  <c r="AH29"/>
  <c r="AG29"/>
  <c r="AF29"/>
  <c r="AE29"/>
  <c r="AM28"/>
  <c r="AL28"/>
  <c r="AK28"/>
  <c r="AJ28"/>
  <c r="AI28"/>
  <c r="AH28"/>
  <c r="AG28"/>
  <c r="AF28"/>
  <c r="AE28"/>
  <c r="AM27"/>
  <c r="AL27"/>
  <c r="AK27"/>
  <c r="AJ27"/>
  <c r="AI27"/>
  <c r="AH27"/>
  <c r="AG27"/>
  <c r="AF27"/>
  <c r="AE27"/>
  <c r="AM26"/>
  <c r="AL26"/>
  <c r="AK26"/>
  <c r="AJ26"/>
  <c r="AI26"/>
  <c r="AH26"/>
  <c r="AG26"/>
  <c r="AF26"/>
  <c r="AE26"/>
  <c r="AM25"/>
  <c r="AL25"/>
  <c r="AK25"/>
  <c r="AJ25"/>
  <c r="AI25"/>
  <c r="AH25"/>
  <c r="AG25"/>
  <c r="AF25"/>
  <c r="AE25"/>
  <c r="AM24"/>
  <c r="AL24"/>
  <c r="AK24"/>
  <c r="AJ24"/>
  <c r="AI24"/>
  <c r="AH24"/>
  <c r="AG24"/>
  <c r="AF24"/>
  <c r="AE24"/>
  <c r="AM23"/>
  <c r="AL23"/>
  <c r="AK23"/>
  <c r="AJ23"/>
  <c r="AI23"/>
  <c r="AH23"/>
  <c r="AG23"/>
  <c r="AF23"/>
  <c r="AE23"/>
  <c r="AM22"/>
  <c r="AL22"/>
  <c r="AK22"/>
  <c r="AJ22"/>
  <c r="AI22"/>
  <c r="AH22"/>
  <c r="AG22"/>
  <c r="AF22"/>
  <c r="AE22"/>
  <c r="AM21"/>
  <c r="AL21"/>
  <c r="AK21"/>
  <c r="AJ21"/>
  <c r="AI21"/>
  <c r="AH21"/>
  <c r="AG21"/>
  <c r="AF21"/>
  <c r="AE21"/>
  <c r="AM17"/>
  <c r="AL17"/>
  <c r="AK17"/>
  <c r="AJ17"/>
  <c r="AI17"/>
  <c r="AH17"/>
  <c r="AG17"/>
  <c r="AF17"/>
  <c r="AE17"/>
  <c r="BZ33"/>
  <c r="BX33"/>
  <c r="BU33"/>
  <c r="BS33"/>
  <c r="BM33"/>
  <c r="BI33"/>
  <c r="S22"/>
  <c r="T22"/>
  <c r="U22"/>
  <c r="V22"/>
  <c r="W22"/>
  <c r="X22"/>
  <c r="Y22"/>
  <c r="Z22"/>
  <c r="S23"/>
  <c r="T23"/>
  <c r="U23"/>
  <c r="V23"/>
  <c r="W23"/>
  <c r="X23"/>
  <c r="Y23"/>
  <c r="Z23"/>
  <c r="S24"/>
  <c r="T24"/>
  <c r="U24"/>
  <c r="V24"/>
  <c r="W24"/>
  <c r="X24"/>
  <c r="Y24"/>
  <c r="Z24"/>
  <c r="S25"/>
  <c r="T25"/>
  <c r="U25"/>
  <c r="V25"/>
  <c r="W25"/>
  <c r="X25"/>
  <c r="Y25"/>
  <c r="Z25"/>
  <c r="S26"/>
  <c r="T26"/>
  <c r="U26"/>
  <c r="V26"/>
  <c r="W26"/>
  <c r="X26"/>
  <c r="Y26"/>
  <c r="Z26"/>
  <c r="S27"/>
  <c r="T27"/>
  <c r="U27"/>
  <c r="V27"/>
  <c r="W27"/>
  <c r="X27"/>
  <c r="Y27"/>
  <c r="Z27"/>
  <c r="S28"/>
  <c r="T28"/>
  <c r="U28"/>
  <c r="V28"/>
  <c r="W28"/>
  <c r="X28"/>
  <c r="Y28"/>
  <c r="Z28"/>
  <c r="S29"/>
  <c r="T29"/>
  <c r="U29"/>
  <c r="V29"/>
  <c r="W29"/>
  <c r="X29"/>
  <c r="Y29"/>
  <c r="Z29"/>
  <c r="S30"/>
  <c r="T30"/>
  <c r="U30"/>
  <c r="V30"/>
  <c r="W30"/>
  <c r="X30"/>
  <c r="Y30"/>
  <c r="Z30"/>
  <c r="S31"/>
  <c r="T31"/>
  <c r="U31"/>
  <c r="V31"/>
  <c r="W31"/>
  <c r="X31"/>
  <c r="Y31"/>
  <c r="Z31"/>
  <c r="S32"/>
  <c r="T32"/>
  <c r="U32"/>
  <c r="V32"/>
  <c r="W32"/>
  <c r="X32"/>
  <c r="Y32"/>
  <c r="Z32"/>
  <c r="Z21"/>
  <c r="Y21"/>
  <c r="X21"/>
  <c r="W21"/>
  <c r="V21"/>
  <c r="U21"/>
  <c r="T21"/>
  <c r="S21"/>
  <c r="R22"/>
  <c r="R23"/>
  <c r="R24"/>
  <c r="R25"/>
  <c r="R26"/>
  <c r="R27"/>
  <c r="R28"/>
  <c r="R29"/>
  <c r="R30"/>
  <c r="R31"/>
  <c r="R32"/>
  <c r="R21"/>
  <c r="Z17"/>
  <c r="Y17"/>
  <c r="X17"/>
  <c r="W17"/>
  <c r="V17"/>
  <c r="U17"/>
  <c r="T17"/>
  <c r="S17"/>
  <c r="R17"/>
  <c r="F22"/>
  <c r="G22"/>
  <c r="H22"/>
  <c r="I22"/>
  <c r="J22"/>
  <c r="K22"/>
  <c r="L22"/>
  <c r="M22"/>
  <c r="F23"/>
  <c r="G23"/>
  <c r="H23"/>
  <c r="I23"/>
  <c r="J23"/>
  <c r="K23"/>
  <c r="L23"/>
  <c r="M23"/>
  <c r="F24"/>
  <c r="G24"/>
  <c r="H24"/>
  <c r="I24"/>
  <c r="J24"/>
  <c r="K24"/>
  <c r="L24"/>
  <c r="M24"/>
  <c r="F25"/>
  <c r="G25"/>
  <c r="H25"/>
  <c r="I25"/>
  <c r="J25"/>
  <c r="K25"/>
  <c r="L25"/>
  <c r="M25"/>
  <c r="F26"/>
  <c r="G26"/>
  <c r="H26"/>
  <c r="I26"/>
  <c r="J26"/>
  <c r="K26"/>
  <c r="L26"/>
  <c r="M26"/>
  <c r="F27"/>
  <c r="G27"/>
  <c r="H27"/>
  <c r="I27"/>
  <c r="J27"/>
  <c r="K27"/>
  <c r="L27"/>
  <c r="M27"/>
  <c r="F28"/>
  <c r="G28"/>
  <c r="H28"/>
  <c r="I28"/>
  <c r="J28"/>
  <c r="K28"/>
  <c r="L28"/>
  <c r="M28"/>
  <c r="F29"/>
  <c r="G29"/>
  <c r="H29"/>
  <c r="I29"/>
  <c r="J29"/>
  <c r="K29"/>
  <c r="L29"/>
  <c r="M29"/>
  <c r="F30"/>
  <c r="G30"/>
  <c r="H30"/>
  <c r="I30"/>
  <c r="J30"/>
  <c r="K30"/>
  <c r="L30"/>
  <c r="M30"/>
  <c r="F31"/>
  <c r="G31"/>
  <c r="H31"/>
  <c r="I31"/>
  <c r="J31"/>
  <c r="K31"/>
  <c r="L31"/>
  <c r="M31"/>
  <c r="F32"/>
  <c r="G32"/>
  <c r="H32"/>
  <c r="I32"/>
  <c r="J32"/>
  <c r="K32"/>
  <c r="L32"/>
  <c r="M32"/>
  <c r="M21"/>
  <c r="L21"/>
  <c r="K21"/>
  <c r="J21"/>
  <c r="I21"/>
  <c r="H21"/>
  <c r="G21"/>
  <c r="F21"/>
  <c r="E22"/>
  <c r="E23"/>
  <c r="E24"/>
  <c r="E25"/>
  <c r="E26"/>
  <c r="E27"/>
  <c r="E28"/>
  <c r="E29"/>
  <c r="E30"/>
  <c r="E31"/>
  <c r="E32"/>
  <c r="E21"/>
  <c r="M17"/>
  <c r="L17"/>
  <c r="K17"/>
  <c r="J17"/>
  <c r="I17"/>
  <c r="H17"/>
  <c r="G17"/>
  <c r="F17"/>
  <c r="E17"/>
  <c r="BQ32"/>
  <c r="BD32"/>
  <c r="AQ32"/>
  <c r="AD32"/>
  <c r="Q32"/>
  <c r="D32"/>
  <c r="BQ31"/>
  <c r="BD31"/>
  <c r="AQ31"/>
  <c r="AD31"/>
  <c r="Q31"/>
  <c r="D31"/>
  <c r="BQ30"/>
  <c r="BD30"/>
  <c r="AQ30"/>
  <c r="AD30"/>
  <c r="Q30"/>
  <c r="D30"/>
  <c r="BQ29"/>
  <c r="BD29"/>
  <c r="AQ29"/>
  <c r="AD29"/>
  <c r="Q29"/>
  <c r="D29"/>
  <c r="BQ28"/>
  <c r="BD28"/>
  <c r="AQ28"/>
  <c r="AD28"/>
  <c r="Q28"/>
  <c r="D28"/>
  <c r="BQ27"/>
  <c r="BD27"/>
  <c r="AQ27"/>
  <c r="AD27"/>
  <c r="Q27"/>
  <c r="D27"/>
  <c r="BQ26"/>
  <c r="BD26"/>
  <c r="AQ26"/>
  <c r="AD26"/>
  <c r="Q26"/>
  <c r="D26"/>
  <c r="BQ25"/>
  <c r="BD25"/>
  <c r="AQ25"/>
  <c r="AD25"/>
  <c r="Q25"/>
  <c r="D25"/>
  <c r="BQ24"/>
  <c r="BD24"/>
  <c r="AQ24"/>
  <c r="AD24"/>
  <c r="Q24"/>
  <c r="D24"/>
  <c r="BQ23"/>
  <c r="BD23"/>
  <c r="AQ23"/>
  <c r="AD23"/>
  <c r="Q23"/>
  <c r="D23"/>
  <c r="BQ22"/>
  <c r="BD22"/>
  <c r="AQ22"/>
  <c r="AD22"/>
  <c r="Q22"/>
  <c r="D22"/>
  <c r="BQ21"/>
  <c r="BQ33" s="1"/>
  <c r="BD21"/>
  <c r="AQ21"/>
  <c r="AD21"/>
  <c r="Q21"/>
  <c r="Q33" s="1"/>
  <c r="D21"/>
  <c r="D33" s="1"/>
  <c r="BQ17"/>
  <c r="BD17"/>
  <c r="AQ17"/>
  <c r="AD17"/>
  <c r="Q17"/>
  <c r="D17"/>
  <c r="BD7"/>
  <c r="AD7"/>
  <c r="D7"/>
  <c r="Q6"/>
  <c r="BQ6" s="1"/>
  <c r="Q5"/>
  <c r="BQ5" s="1"/>
  <c r="Q4"/>
  <c r="BQ4" s="1"/>
  <c r="BB1"/>
  <c r="AB1"/>
  <c r="H29" i="42"/>
  <c r="D29"/>
  <c r="H23"/>
  <c r="D23"/>
  <c r="H17"/>
  <c r="D17"/>
  <c r="D7"/>
  <c r="H6"/>
  <c r="H5"/>
  <c r="H4"/>
  <c r="X22" i="41"/>
  <c r="X23"/>
  <c r="X24"/>
  <c r="X25"/>
  <c r="X26"/>
  <c r="X27"/>
  <c r="X28"/>
  <c r="X29"/>
  <c r="X30"/>
  <c r="X31"/>
  <c r="X32"/>
  <c r="T22"/>
  <c r="T23"/>
  <c r="T24"/>
  <c r="T25"/>
  <c r="T26"/>
  <c r="T27"/>
  <c r="T28"/>
  <c r="T29"/>
  <c r="T30"/>
  <c r="T31"/>
  <c r="T32"/>
  <c r="P22"/>
  <c r="P23"/>
  <c r="P24"/>
  <c r="P25"/>
  <c r="P26"/>
  <c r="P27"/>
  <c r="P28"/>
  <c r="P29"/>
  <c r="P30"/>
  <c r="P31"/>
  <c r="P32"/>
  <c r="L22"/>
  <c r="L23"/>
  <c r="L24"/>
  <c r="L25"/>
  <c r="L26"/>
  <c r="L27"/>
  <c r="L28"/>
  <c r="L29"/>
  <c r="L30"/>
  <c r="L31"/>
  <c r="L32"/>
  <c r="H22"/>
  <c r="H23"/>
  <c r="H24"/>
  <c r="H25"/>
  <c r="H26"/>
  <c r="H27"/>
  <c r="H28"/>
  <c r="H29"/>
  <c r="H30"/>
  <c r="H31"/>
  <c r="H32"/>
  <c r="X21"/>
  <c r="T21"/>
  <c r="P21"/>
  <c r="L21"/>
  <c r="H21"/>
  <c r="D22"/>
  <c r="D23"/>
  <c r="D24"/>
  <c r="D25"/>
  <c r="D26"/>
  <c r="D27"/>
  <c r="D28"/>
  <c r="D29"/>
  <c r="D30"/>
  <c r="D31"/>
  <c r="D32"/>
  <c r="D21"/>
  <c r="X17"/>
  <c r="T17"/>
  <c r="P17"/>
  <c r="L17"/>
  <c r="H17"/>
  <c r="D17"/>
  <c r="H6"/>
  <c r="H5"/>
  <c r="P5" s="1"/>
  <c r="H4"/>
  <c r="P4" s="1"/>
  <c r="T7"/>
  <c r="L7"/>
  <c r="D7"/>
  <c r="X6"/>
  <c r="P6"/>
  <c r="R1"/>
  <c r="J1"/>
  <c r="D5" i="40"/>
  <c r="D4"/>
  <c r="L4" s="1"/>
  <c r="T4" s="1"/>
  <c r="D3"/>
  <c r="X33"/>
  <c r="W34" s="1"/>
  <c r="T33"/>
  <c r="P33"/>
  <c r="O34" s="1"/>
  <c r="L33"/>
  <c r="H33"/>
  <c r="G34" s="1"/>
  <c r="D33"/>
  <c r="Z17"/>
  <c r="T7"/>
  <c r="L7"/>
  <c r="D7"/>
  <c r="X6"/>
  <c r="P6"/>
  <c r="X5"/>
  <c r="P5"/>
  <c r="L5"/>
  <c r="T5" s="1"/>
  <c r="X4"/>
  <c r="P4"/>
  <c r="L3"/>
  <c r="T3" s="1"/>
  <c r="R1"/>
  <c r="J1"/>
  <c r="D5" i="39"/>
  <c r="D4"/>
  <c r="L4" s="1"/>
  <c r="T4" s="1"/>
  <c r="D3"/>
  <c r="L3" s="1"/>
  <c r="T3" s="1"/>
  <c r="X33"/>
  <c r="W34" s="1"/>
  <c r="T33"/>
  <c r="P33"/>
  <c r="O34" s="1"/>
  <c r="L33"/>
  <c r="H33"/>
  <c r="G34" s="1"/>
  <c r="D33"/>
  <c r="Z17"/>
  <c r="T7"/>
  <c r="L7"/>
  <c r="D7"/>
  <c r="X6"/>
  <c r="P6"/>
  <c r="X5"/>
  <c r="P5"/>
  <c r="L5"/>
  <c r="T5" s="1"/>
  <c r="X4"/>
  <c r="P4"/>
  <c r="R1"/>
  <c r="J1"/>
  <c r="D5" i="38"/>
  <c r="L5" s="1"/>
  <c r="T5" s="1"/>
  <c r="D4"/>
  <c r="D3"/>
  <c r="L3" s="1"/>
  <c r="T3" s="1"/>
  <c r="X33"/>
  <c r="T33"/>
  <c r="P33"/>
  <c r="L33"/>
  <c r="H33"/>
  <c r="D33"/>
  <c r="Z17"/>
  <c r="T7"/>
  <c r="L7"/>
  <c r="D7"/>
  <c r="X6"/>
  <c r="P6"/>
  <c r="X5"/>
  <c r="P5"/>
  <c r="X4"/>
  <c r="P4"/>
  <c r="L4"/>
  <c r="T4" s="1"/>
  <c r="R1"/>
  <c r="J1"/>
  <c r="D5" i="37"/>
  <c r="L5" s="1"/>
  <c r="T5" s="1"/>
  <c r="D4"/>
  <c r="D3"/>
  <c r="L3" s="1"/>
  <c r="T3" s="1"/>
  <c r="X33"/>
  <c r="T33"/>
  <c r="P33"/>
  <c r="L33"/>
  <c r="H33"/>
  <c r="D33"/>
  <c r="Z17"/>
  <c r="T7"/>
  <c r="L7"/>
  <c r="D7"/>
  <c r="X6"/>
  <c r="P6"/>
  <c r="X5"/>
  <c r="P5"/>
  <c r="X4"/>
  <c r="P4"/>
  <c r="L4"/>
  <c r="T4" s="1"/>
  <c r="R1"/>
  <c r="J1"/>
  <c r="D5" i="36"/>
  <c r="L5" s="1"/>
  <c r="T5" s="1"/>
  <c r="D4"/>
  <c r="D3"/>
  <c r="L3" s="1"/>
  <c r="T3" s="1"/>
  <c r="X33"/>
  <c r="T33"/>
  <c r="P33"/>
  <c r="L33"/>
  <c r="H33"/>
  <c r="D33"/>
  <c r="Z17"/>
  <c r="T7"/>
  <c r="L7"/>
  <c r="D7"/>
  <c r="X6"/>
  <c r="P6"/>
  <c r="X5"/>
  <c r="P5"/>
  <c r="X4"/>
  <c r="P4"/>
  <c r="L4"/>
  <c r="T4" s="1"/>
  <c r="R1"/>
  <c r="J1"/>
  <c r="D5" i="35"/>
  <c r="D4"/>
  <c r="L4" s="1"/>
  <c r="T4" s="1"/>
  <c r="D3"/>
  <c r="X33"/>
  <c r="W34" s="1"/>
  <c r="T33"/>
  <c r="P33"/>
  <c r="O34" s="1"/>
  <c r="L33"/>
  <c r="H33"/>
  <c r="G34" s="1"/>
  <c r="D33"/>
  <c r="Z17"/>
  <c r="T7"/>
  <c r="L7"/>
  <c r="D7"/>
  <c r="X6"/>
  <c r="P6"/>
  <c r="X5"/>
  <c r="P5"/>
  <c r="L5"/>
  <c r="T5" s="1"/>
  <c r="X4"/>
  <c r="P4"/>
  <c r="L3"/>
  <c r="T3" s="1"/>
  <c r="R1"/>
  <c r="J1"/>
  <c r="D5" i="34"/>
  <c r="D4"/>
  <c r="L4" s="1"/>
  <c r="T4" s="1"/>
  <c r="D3"/>
  <c r="X33"/>
  <c r="W34" s="1"/>
  <c r="T33"/>
  <c r="P33"/>
  <c r="O34" s="1"/>
  <c r="L33"/>
  <c r="H33"/>
  <c r="G34" s="1"/>
  <c r="D33"/>
  <c r="Z17"/>
  <c r="T7"/>
  <c r="L7"/>
  <c r="D7"/>
  <c r="S34" s="1"/>
  <c r="X6"/>
  <c r="P6"/>
  <c r="X5"/>
  <c r="P5"/>
  <c r="L5"/>
  <c r="T5" s="1"/>
  <c r="X4"/>
  <c r="P4"/>
  <c r="L3"/>
  <c r="T3" s="1"/>
  <c r="R1"/>
  <c r="J1"/>
  <c r="X33" i="2"/>
  <c r="X33" i="33"/>
  <c r="D5"/>
  <c r="D4"/>
  <c r="D3"/>
  <c r="R1"/>
  <c r="J1"/>
  <c r="R1" i="2"/>
  <c r="J1"/>
  <c r="S34" i="39" l="1"/>
  <c r="AD33" i="43"/>
  <c r="BG33"/>
  <c r="S34" i="36"/>
  <c r="Z33"/>
  <c r="BK33" i="43"/>
  <c r="BD33"/>
  <c r="AQ33"/>
  <c r="D37" i="42"/>
  <c r="C34" i="35"/>
  <c r="K34"/>
  <c r="S34"/>
  <c r="G34" i="36"/>
  <c r="O34"/>
  <c r="W34"/>
  <c r="G34" i="37"/>
  <c r="O34"/>
  <c r="W34"/>
  <c r="G34" i="38"/>
  <c r="O34"/>
  <c r="W34"/>
  <c r="Z33" i="39"/>
  <c r="C34" i="40"/>
  <c r="K34"/>
  <c r="S34"/>
  <c r="X4" i="41"/>
  <c r="X5"/>
  <c r="X33"/>
  <c r="W34" s="1"/>
  <c r="S34" i="37"/>
  <c r="Z33"/>
  <c r="Z33" i="38"/>
  <c r="S34"/>
  <c r="T33" i="41"/>
  <c r="S34" s="1"/>
  <c r="P33"/>
  <c r="O34" s="1"/>
  <c r="Z33" i="34"/>
  <c r="L33" i="41"/>
  <c r="K34" s="1"/>
  <c r="AR33" i="43"/>
  <c r="AT33"/>
  <c r="AV33"/>
  <c r="AX33"/>
  <c r="AZ33"/>
  <c r="BF33"/>
  <c r="BH33"/>
  <c r="BJ33"/>
  <c r="BL33"/>
  <c r="H33"/>
  <c r="J33"/>
  <c r="L33"/>
  <c r="T33"/>
  <c r="V33"/>
  <c r="X33"/>
  <c r="Z33"/>
  <c r="AE33"/>
  <c r="AG33"/>
  <c r="AI33"/>
  <c r="AK33"/>
  <c r="AM33"/>
  <c r="AS33"/>
  <c r="AU33"/>
  <c r="AW33"/>
  <c r="AY33"/>
  <c r="G33"/>
  <c r="I33"/>
  <c r="K33"/>
  <c r="M33"/>
  <c r="R33"/>
  <c r="S33"/>
  <c r="U33"/>
  <c r="W33"/>
  <c r="Y33"/>
  <c r="AF33"/>
  <c r="AH33"/>
  <c r="AJ33"/>
  <c r="AL33"/>
  <c r="H33" i="41"/>
  <c r="G34" s="1"/>
  <c r="Z17"/>
  <c r="F33" i="43"/>
  <c r="E33"/>
  <c r="D33" i="41"/>
  <c r="C34" s="1"/>
  <c r="CB17" i="43"/>
  <c r="P34"/>
  <c r="AP34"/>
  <c r="BP34"/>
  <c r="AC34"/>
  <c r="BC34"/>
  <c r="C34"/>
  <c r="AQ4"/>
  <c r="AQ5"/>
  <c r="AQ6"/>
  <c r="Z33" i="40"/>
  <c r="C34" i="39"/>
  <c r="K34"/>
  <c r="C34" i="38"/>
  <c r="K34"/>
  <c r="C34" i="37"/>
  <c r="K34"/>
  <c r="C34" i="36"/>
  <c r="K34"/>
  <c r="Z33" i="35"/>
  <c r="C34" i="34"/>
  <c r="K34"/>
  <c r="T33" i="33"/>
  <c r="P33"/>
  <c r="L33"/>
  <c r="H33"/>
  <c r="D33"/>
  <c r="Z17"/>
  <c r="T7"/>
  <c r="L7"/>
  <c r="D7"/>
  <c r="W34" s="1"/>
  <c r="X6"/>
  <c r="P6"/>
  <c r="X5"/>
  <c r="L5"/>
  <c r="T5" s="1"/>
  <c r="X4"/>
  <c r="L4"/>
  <c r="T4" s="1"/>
  <c r="L3"/>
  <c r="T3" s="1"/>
  <c r="Z17" i="2"/>
  <c r="C25" i="1"/>
  <c r="H3" i="33" s="1"/>
  <c r="H7" s="1"/>
  <c r="T18" s="1"/>
  <c r="D25" i="1"/>
  <c r="H3" i="34" s="1"/>
  <c r="H7" s="1"/>
  <c r="X18" s="1"/>
  <c r="E25" i="1"/>
  <c r="H3" i="35" s="1"/>
  <c r="H7" s="1"/>
  <c r="X18" s="1"/>
  <c r="F25" i="1"/>
  <c r="H3" i="36" s="1"/>
  <c r="H7" s="1"/>
  <c r="X18" s="1"/>
  <c r="G25" i="1"/>
  <c r="H3" i="37" s="1"/>
  <c r="H7" s="1"/>
  <c r="X18" s="1"/>
  <c r="H25" i="1"/>
  <c r="H3" i="38" s="1"/>
  <c r="H7" s="1"/>
  <c r="X18" s="1"/>
  <c r="I25" i="1"/>
  <c r="H3" i="39" s="1"/>
  <c r="H7" s="1"/>
  <c r="X18" s="1"/>
  <c r="J25" i="1"/>
  <c r="H3" i="40" s="1"/>
  <c r="H7" s="1"/>
  <c r="X18" s="1"/>
  <c r="B25" i="1"/>
  <c r="H3" i="2" s="1"/>
  <c r="X4"/>
  <c r="X5"/>
  <c r="X6"/>
  <c r="P4"/>
  <c r="P5"/>
  <c r="P6"/>
  <c r="T33"/>
  <c r="T7"/>
  <c r="P33"/>
  <c r="L33"/>
  <c r="L7"/>
  <c r="CB33" i="43" l="1"/>
  <c r="P3" i="33"/>
  <c r="X3" i="34"/>
  <c r="H8"/>
  <c r="L18"/>
  <c r="P7"/>
  <c r="G8"/>
  <c r="P18"/>
  <c r="X3" i="35"/>
  <c r="H8"/>
  <c r="L18"/>
  <c r="P7"/>
  <c r="G8"/>
  <c r="P18"/>
  <c r="X3" i="36"/>
  <c r="H8"/>
  <c r="X8" s="1"/>
  <c r="L18"/>
  <c r="P7"/>
  <c r="G8"/>
  <c r="O8" s="1"/>
  <c r="P18"/>
  <c r="X3" i="37"/>
  <c r="H8"/>
  <c r="X8" s="1"/>
  <c r="L18"/>
  <c r="P7"/>
  <c r="G8"/>
  <c r="O8" s="1"/>
  <c r="P18"/>
  <c r="X3" i="38"/>
  <c r="H8"/>
  <c r="X8" s="1"/>
  <c r="L18"/>
  <c r="P7"/>
  <c r="G8"/>
  <c r="W8" s="1"/>
  <c r="P18"/>
  <c r="X3" i="39"/>
  <c r="H8"/>
  <c r="X8" s="1"/>
  <c r="L18"/>
  <c r="P7"/>
  <c r="G8"/>
  <c r="O8" s="1"/>
  <c r="P18"/>
  <c r="X3" i="40"/>
  <c r="H8"/>
  <c r="X8" s="1"/>
  <c r="L18"/>
  <c r="P7"/>
  <c r="G8"/>
  <c r="O8" s="1"/>
  <c r="P18"/>
  <c r="X3" i="33"/>
  <c r="P3" i="34"/>
  <c r="D18"/>
  <c r="T18"/>
  <c r="X7"/>
  <c r="H18"/>
  <c r="P3" i="35"/>
  <c r="D18"/>
  <c r="T18"/>
  <c r="X7"/>
  <c r="H18"/>
  <c r="P3" i="36"/>
  <c r="D18"/>
  <c r="T18"/>
  <c r="X7"/>
  <c r="H18"/>
  <c r="P3" i="37"/>
  <c r="D18"/>
  <c r="T18"/>
  <c r="X7"/>
  <c r="H18"/>
  <c r="P3" i="38"/>
  <c r="D18"/>
  <c r="T18"/>
  <c r="X7"/>
  <c r="H18"/>
  <c r="P3" i="39"/>
  <c r="D18"/>
  <c r="T18"/>
  <c r="X7"/>
  <c r="H18"/>
  <c r="P3" i="40"/>
  <c r="D18"/>
  <c r="T18"/>
  <c r="X7"/>
  <c r="H18"/>
  <c r="Z33" i="41"/>
  <c r="P8" i="40"/>
  <c r="W8"/>
  <c r="P8" i="39"/>
  <c r="W8"/>
  <c r="P8" i="38"/>
  <c r="P8" i="37"/>
  <c r="W8"/>
  <c r="P8" i="36"/>
  <c r="W8"/>
  <c r="P8" i="35"/>
  <c r="X8"/>
  <c r="W8"/>
  <c r="O8"/>
  <c r="P8" i="34"/>
  <c r="X8"/>
  <c r="W8"/>
  <c r="O8"/>
  <c r="P7" i="33"/>
  <c r="X7"/>
  <c r="G8"/>
  <c r="H18"/>
  <c r="P18"/>
  <c r="X18"/>
  <c r="G34"/>
  <c r="O34"/>
  <c r="C34"/>
  <c r="Z33"/>
  <c r="H8"/>
  <c r="D18"/>
  <c r="L18"/>
  <c r="K34"/>
  <c r="S34"/>
  <c r="K2" i="1"/>
  <c r="K3"/>
  <c r="K4"/>
  <c r="B5"/>
  <c r="C5"/>
  <c r="D5"/>
  <c r="E5"/>
  <c r="F5"/>
  <c r="G5"/>
  <c r="H5"/>
  <c r="I5"/>
  <c r="J5"/>
  <c r="K8"/>
  <c r="K9" s="1"/>
  <c r="B9"/>
  <c r="C9"/>
  <c r="D9"/>
  <c r="E9"/>
  <c r="F9"/>
  <c r="G9"/>
  <c r="H9"/>
  <c r="I9"/>
  <c r="J9"/>
  <c r="K10"/>
  <c r="K11"/>
  <c r="B12"/>
  <c r="C12"/>
  <c r="D12"/>
  <c r="E12"/>
  <c r="F12"/>
  <c r="G12"/>
  <c r="H12"/>
  <c r="I12"/>
  <c r="J12"/>
  <c r="K14"/>
  <c r="B15"/>
  <c r="C15"/>
  <c r="D15"/>
  <c r="E15"/>
  <c r="F15"/>
  <c r="G15"/>
  <c r="H15"/>
  <c r="I15"/>
  <c r="J15"/>
  <c r="K15"/>
  <c r="K16"/>
  <c r="K17"/>
  <c r="B18"/>
  <c r="C18"/>
  <c r="D18"/>
  <c r="E18"/>
  <c r="F18"/>
  <c r="G18"/>
  <c r="H18"/>
  <c r="I18"/>
  <c r="J18"/>
  <c r="K20"/>
  <c r="K25" s="1"/>
  <c r="B21"/>
  <c r="C21"/>
  <c r="D21"/>
  <c r="E21"/>
  <c r="F21"/>
  <c r="G21"/>
  <c r="H21"/>
  <c r="I21"/>
  <c r="J21"/>
  <c r="K22"/>
  <c r="K23"/>
  <c r="B24"/>
  <c r="C24"/>
  <c r="D24"/>
  <c r="E24"/>
  <c r="F24"/>
  <c r="G24"/>
  <c r="H24"/>
  <c r="I24"/>
  <c r="J24"/>
  <c r="G26"/>
  <c r="D8" i="37" s="1"/>
  <c r="H26" i="1"/>
  <c r="D8" i="38" s="1"/>
  <c r="B26" i="1"/>
  <c r="C26"/>
  <c r="D8" i="33" s="1"/>
  <c r="D26" i="1"/>
  <c r="D8" i="34" s="1"/>
  <c r="E26" i="1"/>
  <c r="D8" i="35" s="1"/>
  <c r="F26" i="1"/>
  <c r="D8" i="36" s="1"/>
  <c r="I26" i="1"/>
  <c r="D8" i="39" s="1"/>
  <c r="J26" i="1"/>
  <c r="D8" i="40" s="1"/>
  <c r="O8" i="38" l="1"/>
  <c r="K24" i="1"/>
  <c r="D4" i="42"/>
  <c r="D4" i="41"/>
  <c r="L4" s="1"/>
  <c r="T4" s="1"/>
  <c r="D4" i="43"/>
  <c r="AD4" s="1"/>
  <c r="BD4" s="1"/>
  <c r="K18" i="1"/>
  <c r="D5" i="42"/>
  <c r="D5" i="43"/>
  <c r="AD5" s="1"/>
  <c r="BD5" s="1"/>
  <c r="D5" i="41"/>
  <c r="L5" s="1"/>
  <c r="T5" s="1"/>
  <c r="D3" i="43"/>
  <c r="AD3" s="1"/>
  <c r="BD3" s="1"/>
  <c r="D3" i="42"/>
  <c r="D3" i="41"/>
  <c r="L3" s="1"/>
  <c r="T3" s="1"/>
  <c r="L8" i="40"/>
  <c r="T8"/>
  <c r="L8" i="34"/>
  <c r="T8"/>
  <c r="T8" i="37"/>
  <c r="L8"/>
  <c r="K26" i="1"/>
  <c r="H3" i="42"/>
  <c r="H7" s="1"/>
  <c r="Q3" i="43"/>
  <c r="H3" i="41"/>
  <c r="T8" i="39"/>
  <c r="L8"/>
  <c r="L8" i="35"/>
  <c r="T8"/>
  <c r="L8" i="33"/>
  <c r="T8"/>
  <c r="L8" i="38"/>
  <c r="T8"/>
  <c r="T8" i="36"/>
  <c r="L8"/>
  <c r="X8" i="33"/>
  <c r="P8"/>
  <c r="O8"/>
  <c r="W8"/>
  <c r="K21" i="1"/>
  <c r="K12"/>
  <c r="K5"/>
  <c r="D3" i="2"/>
  <c r="D4"/>
  <c r="D30" i="42" l="1"/>
  <c r="H30"/>
  <c r="T4" i="2"/>
  <c r="L4"/>
  <c r="T3"/>
  <c r="L3"/>
  <c r="P3" i="41"/>
  <c r="H7"/>
  <c r="X3"/>
  <c r="BQ3" i="43"/>
  <c r="Q7"/>
  <c r="AQ3"/>
  <c r="D8"/>
  <c r="D8" i="41"/>
  <c r="D8" i="42"/>
  <c r="G8"/>
  <c r="H24"/>
  <c r="D24"/>
  <c r="H8"/>
  <c r="D18"/>
  <c r="H18"/>
  <c r="D7" i="2"/>
  <c r="H33"/>
  <c r="D33"/>
  <c r="C34" s="1"/>
  <c r="D5"/>
  <c r="D8"/>
  <c r="L8" s="1"/>
  <c r="T5" l="1"/>
  <c r="L5"/>
  <c r="AD8" i="43"/>
  <c r="BD8"/>
  <c r="Q18"/>
  <c r="AQ18"/>
  <c r="BQ7"/>
  <c r="Q8"/>
  <c r="BD18"/>
  <c r="P8"/>
  <c r="AQ7"/>
  <c r="AD18"/>
  <c r="D18"/>
  <c r="BQ18"/>
  <c r="L8" i="41"/>
  <c r="T8"/>
  <c r="X18"/>
  <c r="L18"/>
  <c r="G8"/>
  <c r="P7"/>
  <c r="D18"/>
  <c r="X7"/>
  <c r="H8"/>
  <c r="P18"/>
  <c r="T18"/>
  <c r="H18"/>
  <c r="Z33" i="2"/>
  <c r="T8"/>
  <c r="W34"/>
  <c r="S34"/>
  <c r="O34"/>
  <c r="K34"/>
  <c r="G34"/>
  <c r="P8" i="41" l="1"/>
  <c r="X8"/>
  <c r="W8"/>
  <c r="O8"/>
  <c r="BP8" i="43"/>
  <c r="AP8"/>
  <c r="AQ8"/>
  <c r="BQ8"/>
  <c r="H7" i="2"/>
  <c r="L18" s="1"/>
  <c r="X3"/>
  <c r="P3"/>
  <c r="P18" l="1"/>
  <c r="H8"/>
  <c r="G8"/>
  <c r="W8" s="1"/>
  <c r="H18"/>
  <c r="D18"/>
  <c r="X18"/>
  <c r="T18"/>
  <c r="X7"/>
  <c r="P7"/>
  <c r="X8"/>
  <c r="P8"/>
  <c r="O8" l="1"/>
</calcChain>
</file>

<file path=xl/sharedStrings.xml><?xml version="1.0" encoding="utf-8"?>
<sst xmlns="http://schemas.openxmlformats.org/spreadsheetml/2006/main" count="2180" uniqueCount="134">
  <si>
    <t>Totali</t>
  </si>
  <si>
    <t>Votanti</t>
  </si>
  <si>
    <t>Maschi</t>
  </si>
  <si>
    <t>Femmine</t>
  </si>
  <si>
    <t>Tot. M+F</t>
  </si>
  <si>
    <t>Ore 12.00</t>
  </si>
  <si>
    <t>Ore 19.00</t>
  </si>
  <si>
    <t>Ore 23.00</t>
  </si>
  <si>
    <t>Totale Votanti</t>
  </si>
  <si>
    <t>% affluenza</t>
  </si>
  <si>
    <r>
      <t xml:space="preserve">Sez. 1
</t>
    </r>
    <r>
      <rPr>
        <b/>
        <sz val="9"/>
        <color indexed="8"/>
        <rFont val="Calibri"/>
        <family val="2"/>
        <scheme val="minor"/>
      </rPr>
      <t>Torri</t>
    </r>
  </si>
  <si>
    <r>
      <t xml:space="preserve">Sez. 2
</t>
    </r>
    <r>
      <rPr>
        <b/>
        <sz val="9"/>
        <color indexed="8"/>
        <rFont val="Calibri"/>
        <family val="2"/>
        <scheme val="minor"/>
      </rPr>
      <t>Arcugnano</t>
    </r>
  </si>
  <si>
    <r>
      <t xml:space="preserve">Sez. 3
</t>
    </r>
    <r>
      <rPr>
        <b/>
        <sz val="9"/>
        <color indexed="8"/>
        <rFont val="Calibri"/>
        <family val="2"/>
        <scheme val="minor"/>
      </rPr>
      <t>Arcugnano</t>
    </r>
  </si>
  <si>
    <r>
      <t xml:space="preserve">Sez. 4
</t>
    </r>
    <r>
      <rPr>
        <b/>
        <sz val="9"/>
        <color indexed="8"/>
        <rFont val="Calibri"/>
        <family val="2"/>
        <scheme val="minor"/>
      </rPr>
      <t>Perarolo</t>
    </r>
  </si>
  <si>
    <r>
      <t xml:space="preserve">Sez. 5
</t>
    </r>
    <r>
      <rPr>
        <b/>
        <sz val="9"/>
        <color indexed="8"/>
        <rFont val="Calibri"/>
        <family val="2"/>
        <scheme val="minor"/>
      </rPr>
      <t>Fimon</t>
    </r>
  </si>
  <si>
    <r>
      <t xml:space="preserve">Sez. 6
</t>
    </r>
    <r>
      <rPr>
        <b/>
        <sz val="9"/>
        <color indexed="8"/>
        <rFont val="Calibri"/>
        <family val="2"/>
        <scheme val="minor"/>
      </rPr>
      <t>Lapio</t>
    </r>
  </si>
  <si>
    <r>
      <t xml:space="preserve">Sez. 7
</t>
    </r>
    <r>
      <rPr>
        <b/>
        <sz val="9"/>
        <color indexed="8"/>
        <rFont val="Calibri"/>
        <family val="2"/>
        <scheme val="minor"/>
      </rPr>
      <t>Pianezze</t>
    </r>
  </si>
  <si>
    <r>
      <t xml:space="preserve">Sez. 8
</t>
    </r>
    <r>
      <rPr>
        <b/>
        <sz val="9"/>
        <color indexed="8"/>
        <rFont val="Calibri"/>
        <family val="2"/>
        <scheme val="minor"/>
      </rPr>
      <t>Arcugnano</t>
    </r>
  </si>
  <si>
    <r>
      <t xml:space="preserve">Sez. 9
</t>
    </r>
    <r>
      <rPr>
        <b/>
        <sz val="9"/>
        <color indexed="8"/>
        <rFont val="Calibri"/>
        <family val="2"/>
        <scheme val="minor"/>
      </rPr>
      <t>Torri</t>
    </r>
  </si>
  <si>
    <t>Lista n. 1</t>
  </si>
  <si>
    <t>Progr.</t>
  </si>
  <si>
    <t>Cognome Nome</t>
  </si>
  <si>
    <t>Sezione 1 - Torri</t>
  </si>
  <si>
    <t>Totale Elettori</t>
  </si>
  <si>
    <t>Schede Bianche</t>
  </si>
  <si>
    <t>Schede Nulle</t>
  </si>
  <si>
    <t>Voti contestati e non attribuiti</t>
  </si>
  <si>
    <t>Voti Validi</t>
  </si>
  <si>
    <t>N. pref.</t>
  </si>
  <si>
    <t>Totale preferenze</t>
  </si>
  <si>
    <t>Lista n. 2</t>
  </si>
  <si>
    <t>Lista n. 3</t>
  </si>
  <si>
    <t>Lista n. 4</t>
  </si>
  <si>
    <t>% Voti</t>
  </si>
  <si>
    <t>Preferenze max su scheda</t>
  </si>
  <si>
    <t>Sezione 2 - Arcugnano</t>
  </si>
  <si>
    <t>Sezione 3 - Arcugnano</t>
  </si>
  <si>
    <t>Sezione 8 - Arcugnano</t>
  </si>
  <si>
    <t>Sezione 4 - Perarolo</t>
  </si>
  <si>
    <t>Sezione 9 - Torri</t>
  </si>
  <si>
    <t>Voti lista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</si>
  <si>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</si>
  <si>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</si>
  <si>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</si>
  <si>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</si>
  <si>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</si>
  <si>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</si>
  <si>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</si>
  <si>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</si>
  <si>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</si>
  <si>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Totali Sezioni da 1 a 9</t>
  </si>
  <si>
    <t>Totali Sezioni da 1 a 9 - Preferenze per Sezioni</t>
  </si>
  <si>
    <t>NICOLA DAL LAGO</t>
  </si>
  <si>
    <t>PAOLO GOZZI</t>
  </si>
  <si>
    <t>BRUNO VICARIO</t>
  </si>
  <si>
    <t>ROMEO CANAZZA</t>
  </si>
  <si>
    <t>DONATA SAGGIORATO</t>
  </si>
  <si>
    <t>PAOLO PELLIZZARI</t>
  </si>
  <si>
    <t>VALTER MARIO VALLE</t>
  </si>
  <si>
    <t>PRISCILLA RUMOR</t>
  </si>
  <si>
    <t>STEFANO TOSATO</t>
  </si>
  <si>
    <t>PAOLA CAROLO</t>
  </si>
  <si>
    <t>MARIA TERESA CAPANNA</t>
  </si>
  <si>
    <t>SIMONE CUOMO</t>
  </si>
  <si>
    <t>MAURIZIO CHINDAMO</t>
  </si>
  <si>
    <t>RENZO ZULIAN</t>
  </si>
  <si>
    <t>GINO EMILIO BEDIN</t>
  </si>
  <si>
    <t>GIULIO CHIMENTO</t>
  </si>
  <si>
    <t>GIANLUCA RAPPO</t>
  </si>
  <si>
    <t>LISA RAPPO</t>
  </si>
  <si>
    <t>ENRICO SARTORI</t>
  </si>
  <si>
    <t>GIORGIO TRONCA</t>
  </si>
  <si>
    <t>LOREDANA DANIELA ZANELLA</t>
  </si>
  <si>
    <t>MICHELE ZANOTTO</t>
  </si>
  <si>
    <t>FLAVIA ZOLLA</t>
  </si>
  <si>
    <t>Sezione 5 - Fimon</t>
  </si>
  <si>
    <t>Sezione 6 - Lapio</t>
  </si>
  <si>
    <t>% affluenza seggio</t>
  </si>
  <si>
    <r>
      <t xml:space="preserve">Sez. 7
</t>
    </r>
    <r>
      <rPr>
        <b/>
        <sz val="9"/>
        <color indexed="8"/>
        <rFont val="Calibri"/>
        <family val="2"/>
        <scheme val="minor"/>
      </rPr>
      <t>Torri</t>
    </r>
  </si>
  <si>
    <t>COMUNALI</t>
  </si>
  <si>
    <t>Prospetto votanti sezione</t>
  </si>
  <si>
    <t>a)</t>
  </si>
  <si>
    <t>b)</t>
  </si>
  <si>
    <t>c)</t>
  </si>
  <si>
    <t>d)</t>
  </si>
  <si>
    <t>(a-b-c-d)</t>
  </si>
  <si>
    <t>Risultati scrutinio sezione</t>
  </si>
  <si>
    <t>= = =</t>
  </si>
  <si>
    <t>GIUSTINO CHEMELLO</t>
  </si>
  <si>
    <t>SILVIA DE MARCHI</t>
  </si>
  <si>
    <t>DANIELA DAL CORTIVO</t>
  </si>
  <si>
    <t>ANTONELLO IAROSSI</t>
  </si>
  <si>
    <t>MICHELA TRIVELLIN</t>
  </si>
  <si>
    <t>FRANCESCO DI FIORE</t>
  </si>
  <si>
    <t>ANTONIO DAL LAGO</t>
  </si>
  <si>
    <t>Candidato alla carica di Sindaco</t>
  </si>
  <si>
    <t>ALESSANDRA BERNI</t>
  </si>
  <si>
    <t>GIULIA DAL LAGO</t>
  </si>
  <si>
    <t>OSCAR DAL LAGO</t>
  </si>
  <si>
    <t>FABIO ISEPPI</t>
  </si>
  <si>
    <t>PATRIZIA MURARO</t>
  </si>
  <si>
    <t>MARCO VALLE</t>
  </si>
  <si>
    <t>Lista n. 5</t>
  </si>
  <si>
    <t>Lista n. =</t>
  </si>
  <si>
    <t>NICOLÒ FRANZOIA</t>
  </si>
  <si>
    <t>ALESSANDRO BEDIN</t>
  </si>
  <si>
    <t>ELIANO BERLATO</t>
  </si>
  <si>
    <t>GIULIA CASAROTTO</t>
  </si>
  <si>
    <t>PAOLA LIBONDI</t>
  </si>
  <si>
    <t>VALENTINA MOSELE</t>
  </si>
  <si>
    <t>VERONICA PEOTTA</t>
  </si>
  <si>
    <t>JACOPO ROETTA</t>
  </si>
  <si>
    <t>ENRICO MARIA ZUCCONI</t>
  </si>
  <si>
    <t>MASSIMO CASSAN</t>
  </si>
  <si>
    <t>PAOLA GANDIN</t>
  </si>
  <si>
    <t>RINO SPIGAROLO</t>
  </si>
  <si>
    <t>LORELLA CAROLO in PICCOLI</t>
  </si>
  <si>
    <t>GIAN LUCA BENIERO</t>
  </si>
  <si>
    <t>SILVIA GATTO</t>
  </si>
  <si>
    <t>IRENE MATTEAZZI</t>
  </si>
  <si>
    <t>MORENO VICARI</t>
  </si>
  <si>
    <t>NICOLA CASAROTTO</t>
  </si>
  <si>
    <t>MASSIMILIANO MARAN</t>
  </si>
  <si>
    <t>MARIANNA MILANI</t>
  </si>
  <si>
    <t>DAVIDE POLATO</t>
  </si>
  <si>
    <t>SIMONE MANOTTO</t>
  </si>
  <si>
    <t>SILVIA CUNICO</t>
  </si>
  <si>
    <t>GIANNI CONSOLARO</t>
  </si>
  <si>
    <t>MARTA MARAN</t>
  </si>
  <si>
    <t>SACHA MICHEL PAGGIN</t>
  </si>
  <si>
    <r>
      <t xml:space="preserve">CHIARA PARLADORE </t>
    </r>
    <r>
      <rPr>
        <sz val="7"/>
        <color theme="1"/>
        <rFont val="Calibri"/>
        <family val="2"/>
        <scheme val="minor"/>
      </rPr>
      <t>detta</t>
    </r>
    <r>
      <rPr>
        <sz val="11"/>
        <color theme="1"/>
        <rFont val="Calibri"/>
        <family val="2"/>
        <scheme val="minor"/>
      </rPr>
      <t xml:space="preserve"> LAILA</t>
    </r>
  </si>
  <si>
    <r>
      <t>Elettori (</t>
    </r>
    <r>
      <rPr>
        <sz val="8"/>
        <color indexed="8"/>
        <rFont val="Calibri"/>
        <family val="2"/>
        <scheme val="minor"/>
      </rPr>
      <t>aventi diritto</t>
    </r>
    <r>
      <rPr>
        <sz val="11"/>
        <color indexed="8"/>
        <rFont val="Calibri"/>
        <family val="2"/>
        <scheme val="minor"/>
      </rPr>
      <t>)</t>
    </r>
  </si>
  <si>
    <t>Preferenze</t>
  </si>
  <si>
    <t>Sezione 7 - Torri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</si>
</sst>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ont="1"/>
    <xf numFmtId="0" fontId="2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10" fontId="5" fillId="0" borderId="9" xfId="0" applyNumberFormat="1" applyFont="1" applyBorder="1"/>
    <xf numFmtId="10" fontId="5" fillId="0" borderId="14" xfId="0" applyNumberFormat="1" applyFont="1" applyBorder="1"/>
    <xf numFmtId="0" fontId="4" fillId="0" borderId="14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3" fontId="0" fillId="0" borderId="18" xfId="0" applyNumberFormat="1" applyFont="1" applyBorder="1"/>
    <xf numFmtId="3" fontId="0" fillId="0" borderId="0" xfId="0" applyNumberFormat="1" applyFont="1" applyBorder="1"/>
    <xf numFmtId="0" fontId="0" fillId="0" borderId="0" xfId="0" applyFont="1" applyBorder="1"/>
    <xf numFmtId="0" fontId="6" fillId="0" borderId="15" xfId="0" applyNumberFormat="1" applyFont="1" applyFill="1" applyBorder="1" applyAlignment="1">
      <alignment horizontal="right"/>
    </xf>
    <xf numFmtId="3" fontId="7" fillId="0" borderId="17" xfId="0" applyNumberFormat="1" applyFont="1" applyBorder="1"/>
    <xf numFmtId="0" fontId="6" fillId="0" borderId="6" xfId="0" applyNumberFormat="1" applyFont="1" applyFill="1" applyBorder="1" applyAlignment="1">
      <alignment horizontal="right"/>
    </xf>
    <xf numFmtId="3" fontId="7" fillId="0" borderId="12" xfId="0" applyNumberFormat="1" applyFont="1" applyBorder="1"/>
    <xf numFmtId="0" fontId="4" fillId="0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left"/>
    </xf>
    <xf numFmtId="0" fontId="2" fillId="4" borderId="7" xfId="0" applyNumberFormat="1" applyFont="1" applyFill="1" applyBorder="1" applyAlignment="1">
      <alignment horizontal="left"/>
    </xf>
    <xf numFmtId="3" fontId="1" fillId="4" borderId="7" xfId="0" applyNumberFormat="1" applyFont="1" applyFill="1" applyBorder="1"/>
    <xf numFmtId="0" fontId="8" fillId="0" borderId="3" xfId="0" applyNumberFormat="1" applyFont="1" applyFill="1" applyBorder="1" applyAlignment="1">
      <alignment horizontal="right"/>
    </xf>
    <xf numFmtId="3" fontId="9" fillId="0" borderId="7" xfId="0" applyNumberFormat="1" applyFont="1" applyBorder="1"/>
    <xf numFmtId="3" fontId="9" fillId="0" borderId="13" xfId="0" applyNumberFormat="1" applyFont="1" applyBorder="1"/>
    <xf numFmtId="3" fontId="9" fillId="0" borderId="2" xfId="0" applyNumberFormat="1" applyFont="1" applyBorder="1"/>
    <xf numFmtId="3" fontId="1" fillId="3" borderId="10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 horizontal="center"/>
    </xf>
    <xf numFmtId="3" fontId="3" fillId="0" borderId="4" xfId="0" applyNumberFormat="1" applyFont="1" applyFill="1" applyBorder="1" applyAlignment="1" applyProtection="1">
      <alignment horizontal="center"/>
    </xf>
    <xf numFmtId="3" fontId="3" fillId="0" borderId="5" xfId="0" applyNumberFormat="1" applyFont="1" applyFill="1" applyBorder="1" applyAlignment="1" applyProtection="1">
      <alignment horizontal="center"/>
    </xf>
    <xf numFmtId="3" fontId="0" fillId="0" borderId="7" xfId="0" applyNumberFormat="1" applyFont="1" applyBorder="1" applyAlignment="1" applyProtection="1">
      <alignment horizontal="center"/>
    </xf>
    <xf numFmtId="3" fontId="1" fillId="3" borderId="8" xfId="0" applyNumberFormat="1" applyFont="1" applyFill="1" applyBorder="1" applyProtection="1"/>
    <xf numFmtId="3" fontId="1" fillId="3" borderId="10" xfId="0" applyNumberFormat="1" applyFont="1" applyFill="1" applyBorder="1" applyProtection="1"/>
    <xf numFmtId="3" fontId="1" fillId="4" borderId="7" xfId="0" applyNumberFormat="1" applyFont="1" applyFill="1" applyBorder="1" applyProtection="1"/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23" xfId="0" quotePrefix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/>
    <xf numFmtId="3" fontId="0" fillId="0" borderId="14" xfId="0" applyNumberFormat="1" applyBorder="1" applyProtection="1">
      <protection locked="0"/>
    </xf>
    <xf numFmtId="0" fontId="0" fillId="0" borderId="25" xfId="0" applyBorder="1" applyAlignment="1">
      <alignment horizontal="center"/>
    </xf>
    <xf numFmtId="3" fontId="0" fillId="0" borderId="25" xfId="0" applyNumberFormat="1" applyBorder="1" applyProtection="1">
      <protection locked="0"/>
    </xf>
    <xf numFmtId="0" fontId="10" fillId="0" borderId="2" xfId="0" applyFont="1" applyBorder="1" applyAlignment="1">
      <alignment horizontal="center"/>
    </xf>
    <xf numFmtId="0" fontId="0" fillId="0" borderId="10" xfId="0" applyBorder="1"/>
    <xf numFmtId="3" fontId="0" fillId="0" borderId="10" xfId="0" applyNumberFormat="1" applyBorder="1"/>
    <xf numFmtId="0" fontId="3" fillId="0" borderId="26" xfId="0" applyNumberFormat="1" applyFont="1" applyFill="1" applyBorder="1" applyAlignment="1">
      <alignment horizontal="left"/>
    </xf>
    <xf numFmtId="3" fontId="0" fillId="0" borderId="26" xfId="0" applyNumberFormat="1" applyBorder="1"/>
    <xf numFmtId="0" fontId="3" fillId="0" borderId="27" xfId="0" applyNumberFormat="1" applyFont="1" applyFill="1" applyBorder="1" applyAlignment="1">
      <alignment horizontal="left"/>
    </xf>
    <xf numFmtId="3" fontId="0" fillId="0" borderId="27" xfId="0" applyNumberFormat="1" applyBorder="1"/>
    <xf numFmtId="0" fontId="0" fillId="0" borderId="26" xfId="0" applyBorder="1"/>
    <xf numFmtId="0" fontId="0" fillId="0" borderId="27" xfId="0" applyBorder="1"/>
    <xf numFmtId="0" fontId="11" fillId="0" borderId="0" xfId="0" applyFont="1" applyAlignment="1">
      <alignment horizontal="right"/>
    </xf>
    <xf numFmtId="10" fontId="10" fillId="0" borderId="0" xfId="0" applyNumberFormat="1" applyFont="1"/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/>
    </xf>
    <xf numFmtId="0" fontId="13" fillId="0" borderId="29" xfId="0" quotePrefix="1" applyFont="1" applyFill="1" applyBorder="1"/>
    <xf numFmtId="0" fontId="13" fillId="0" borderId="0" xfId="0" applyFont="1"/>
    <xf numFmtId="0" fontId="0" fillId="0" borderId="0" xfId="0" applyProtection="1"/>
    <xf numFmtId="0" fontId="0" fillId="0" borderId="10" xfId="0" applyBorder="1" applyProtection="1"/>
    <xf numFmtId="3" fontId="0" fillId="0" borderId="10" xfId="0" applyNumberFormat="1" applyBorder="1" applyProtection="1"/>
    <xf numFmtId="0" fontId="3" fillId="0" borderId="26" xfId="0" applyNumberFormat="1" applyFont="1" applyFill="1" applyBorder="1" applyAlignment="1" applyProtection="1">
      <alignment horizontal="left"/>
    </xf>
    <xf numFmtId="3" fontId="0" fillId="0" borderId="26" xfId="0" applyNumberFormat="1" applyBorder="1" applyProtection="1"/>
    <xf numFmtId="0" fontId="0" fillId="0" borderId="26" xfId="0" applyBorder="1" applyProtection="1"/>
    <xf numFmtId="0" fontId="3" fillId="0" borderId="27" xfId="0" applyNumberFormat="1" applyFont="1" applyFill="1" applyBorder="1" applyAlignment="1" applyProtection="1">
      <alignment horizontal="left"/>
    </xf>
    <xf numFmtId="3" fontId="0" fillId="0" borderId="27" xfId="0" applyNumberFormat="1" applyBorder="1" applyProtection="1"/>
    <xf numFmtId="0" fontId="0" fillId="0" borderId="27" xfId="0" applyBorder="1" applyProtection="1"/>
    <xf numFmtId="0" fontId="13" fillId="0" borderId="29" xfId="0" quotePrefix="1" applyFont="1" applyFill="1" applyBorder="1" applyProtection="1"/>
    <xf numFmtId="0" fontId="0" fillId="0" borderId="19" xfId="0" applyBorder="1" applyProtection="1"/>
    <xf numFmtId="0" fontId="0" fillId="0" borderId="21" xfId="0" applyBorder="1" applyProtection="1"/>
    <xf numFmtId="3" fontId="1" fillId="0" borderId="28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10" fontId="10" fillId="0" borderId="0" xfId="0" applyNumberFormat="1" applyFont="1" applyProtection="1"/>
    <xf numFmtId="0" fontId="10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3" xfId="0" quotePrefix="1" applyBorder="1" applyAlignment="1" applyProtection="1">
      <alignment horizontal="center"/>
    </xf>
    <xf numFmtId="3" fontId="0" fillId="0" borderId="2" xfId="0" applyNumberFormat="1" applyBorder="1" applyProtection="1"/>
    <xf numFmtId="0" fontId="13" fillId="0" borderId="0" xfId="0" applyFont="1" applyProtection="1"/>
    <xf numFmtId="0" fontId="0" fillId="0" borderId="26" xfId="0" quotePrefix="1" applyBorder="1" applyProtection="1"/>
    <xf numFmtId="3" fontId="1" fillId="3" borderId="30" xfId="0" applyNumberFormat="1" applyFont="1" applyFill="1" applyBorder="1" applyProtection="1">
      <protection locked="0"/>
    </xf>
    <xf numFmtId="3" fontId="7" fillId="0" borderId="16" xfId="0" applyNumberFormat="1" applyFont="1" applyBorder="1" applyProtection="1">
      <protection locked="0"/>
    </xf>
    <xf numFmtId="3" fontId="7" fillId="0" borderId="17" xfId="0" applyNumberFormat="1" applyFont="1" applyBorder="1" applyProtection="1">
      <protection locked="0"/>
    </xf>
    <xf numFmtId="3" fontId="7" fillId="0" borderId="31" xfId="0" applyNumberFormat="1" applyFont="1" applyBorder="1" applyProtection="1">
      <protection locked="0"/>
    </xf>
    <xf numFmtId="3" fontId="7" fillId="0" borderId="32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3" fontId="7" fillId="0" borderId="12" xfId="0" applyNumberFormat="1" applyFont="1" applyBorder="1" applyProtection="1">
      <protection locked="0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7" fillId="0" borderId="10" xfId="0" applyFont="1" applyBorder="1" applyProtection="1"/>
    <xf numFmtId="0" fontId="7" fillId="0" borderId="35" xfId="0" applyFont="1" applyBorder="1" applyProtection="1"/>
    <xf numFmtId="0" fontId="9" fillId="0" borderId="35" xfId="0" applyFont="1" applyBorder="1" applyProtection="1"/>
    <xf numFmtId="0" fontId="0" fillId="0" borderId="35" xfId="0" applyBorder="1"/>
    <xf numFmtId="0" fontId="0" fillId="0" borderId="36" xfId="0" applyBorder="1"/>
    <xf numFmtId="0" fontId="0" fillId="0" borderId="37" xfId="0" applyBorder="1"/>
    <xf numFmtId="3" fontId="1" fillId="0" borderId="13" xfId="0" applyNumberFormat="1" applyFont="1" applyBorder="1" applyProtection="1"/>
    <xf numFmtId="0" fontId="0" fillId="0" borderId="18" xfId="0" applyBorder="1"/>
    <xf numFmtId="0" fontId="0" fillId="0" borderId="22" xfId="0" applyBorder="1"/>
    <xf numFmtId="0" fontId="0" fillId="0" borderId="26" xfId="0" quotePrefix="1" applyBorder="1"/>
    <xf numFmtId="0" fontId="10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2" xfId="0" quotePrefix="1" applyFont="1" applyBorder="1" applyAlignment="1">
      <alignment horizontal="center" vertical="center" wrapText="1"/>
    </xf>
    <xf numFmtId="0" fontId="0" fillId="0" borderId="10" xfId="0" quotePrefix="1" applyBorder="1"/>
    <xf numFmtId="0" fontId="0" fillId="0" borderId="35" xfId="0" quotePrefix="1" applyBorder="1"/>
    <xf numFmtId="0" fontId="0" fillId="0" borderId="36" xfId="0" quotePrefix="1" applyBorder="1"/>
    <xf numFmtId="0" fontId="10" fillId="0" borderId="24" xfId="0" applyFont="1" applyBorder="1" applyAlignment="1">
      <alignment horizontal="right"/>
    </xf>
    <xf numFmtId="0" fontId="14" fillId="0" borderId="35" xfId="0" applyFont="1" applyBorder="1"/>
    <xf numFmtId="0" fontId="14" fillId="0" borderId="35" xfId="0" applyFont="1" applyBorder="1" applyProtection="1">
      <protection locked="0"/>
    </xf>
    <xf numFmtId="0" fontId="1" fillId="0" borderId="36" xfId="0" applyFont="1" applyBorder="1"/>
    <xf numFmtId="3" fontId="1" fillId="0" borderId="36" xfId="0" applyNumberFormat="1" applyFont="1" applyBorder="1"/>
    <xf numFmtId="3" fontId="14" fillId="0" borderId="35" xfId="0" applyNumberFormat="1" applyFont="1" applyBorder="1" applyProtection="1">
      <protection locked="0"/>
    </xf>
    <xf numFmtId="0" fontId="1" fillId="0" borderId="10" xfId="0" applyFont="1" applyBorder="1"/>
    <xf numFmtId="3" fontId="1" fillId="0" borderId="10" xfId="0" applyNumberFormat="1" applyFont="1" applyBorder="1"/>
    <xf numFmtId="0" fontId="0" fillId="0" borderId="20" xfId="0" applyBorder="1"/>
    <xf numFmtId="0" fontId="0" fillId="0" borderId="13" xfId="0" applyBorder="1"/>
    <xf numFmtId="0" fontId="16" fillId="0" borderId="37" xfId="0" applyFont="1" applyBorder="1" applyAlignment="1">
      <alignment horizontal="right"/>
    </xf>
    <xf numFmtId="10" fontId="16" fillId="0" borderId="13" xfId="0" applyNumberFormat="1" applyFont="1" applyBorder="1"/>
    <xf numFmtId="0" fontId="0" fillId="0" borderId="35" xfId="0" applyFont="1" applyBorder="1"/>
    <xf numFmtId="3" fontId="14" fillId="0" borderId="35" xfId="0" applyNumberFormat="1" applyFont="1" applyBorder="1" applyProtection="1"/>
    <xf numFmtId="10" fontId="0" fillId="0" borderId="0" xfId="0" applyNumberFormat="1" applyProtection="1"/>
    <xf numFmtId="0" fontId="10" fillId="0" borderId="7" xfId="0" applyFont="1" applyBorder="1" applyProtection="1"/>
    <xf numFmtId="3" fontId="1" fillId="0" borderId="28" xfId="0" applyNumberFormat="1" applyFont="1" applyBorder="1" applyAlignment="1" applyProtection="1">
      <alignment horizontal="center"/>
    </xf>
    <xf numFmtId="0" fontId="1" fillId="0" borderId="10" xfId="0" applyFont="1" applyBorder="1" applyProtection="1"/>
    <xf numFmtId="3" fontId="1" fillId="0" borderId="10" xfId="0" applyNumberFormat="1" applyFont="1" applyBorder="1" applyProtection="1"/>
    <xf numFmtId="0" fontId="14" fillId="0" borderId="35" xfId="0" applyFont="1" applyBorder="1" applyProtection="1"/>
    <xf numFmtId="0" fontId="0" fillId="0" borderId="20" xfId="0" applyBorder="1" applyProtection="1"/>
    <xf numFmtId="0" fontId="0" fillId="0" borderId="37" xfId="0" applyBorder="1" applyProtection="1"/>
    <xf numFmtId="0" fontId="0" fillId="0" borderId="13" xfId="0" applyBorder="1" applyProtection="1"/>
    <xf numFmtId="0" fontId="1" fillId="0" borderId="36" xfId="0" applyFont="1" applyBorder="1" applyProtection="1"/>
    <xf numFmtId="3" fontId="1" fillId="0" borderId="36" xfId="0" applyNumberFormat="1" applyFont="1" applyBorder="1" applyProtection="1"/>
    <xf numFmtId="0" fontId="16" fillId="0" borderId="37" xfId="0" applyFont="1" applyBorder="1" applyAlignment="1" applyProtection="1">
      <alignment horizontal="right"/>
    </xf>
    <xf numFmtId="10" fontId="16" fillId="0" borderId="13" xfId="0" applyNumberFormat="1" applyFont="1" applyBorder="1" applyProtection="1"/>
    <xf numFmtId="0" fontId="0" fillId="0" borderId="22" xfId="0" applyBorder="1" applyProtection="1"/>
    <xf numFmtId="0" fontId="0" fillId="0" borderId="18" xfId="0" applyBorder="1" applyProtection="1"/>
    <xf numFmtId="0" fontId="0" fillId="0" borderId="2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2" xfId="0" quotePrefix="1" applyFont="1" applyBorder="1" applyAlignment="1" applyProtection="1">
      <alignment horizontal="center" vertical="center" wrapText="1"/>
    </xf>
    <xf numFmtId="3" fontId="0" fillId="0" borderId="25" xfId="0" applyNumberFormat="1" applyBorder="1" applyProtection="1"/>
    <xf numFmtId="0" fontId="0" fillId="0" borderId="10" xfId="0" quotePrefix="1" applyBorder="1" applyProtection="1"/>
    <xf numFmtId="0" fontId="0" fillId="0" borderId="35" xfId="0" applyBorder="1" applyProtection="1"/>
    <xf numFmtId="0" fontId="0" fillId="0" borderId="35" xfId="0" quotePrefix="1" applyBorder="1" applyProtection="1"/>
    <xf numFmtId="0" fontId="0" fillId="0" borderId="36" xfId="0" applyBorder="1" applyProtection="1"/>
    <xf numFmtId="0" fontId="0" fillId="0" borderId="36" xfId="0" quotePrefix="1" applyBorder="1" applyProtection="1"/>
    <xf numFmtId="0" fontId="10" fillId="0" borderId="24" xfId="0" applyFont="1" applyBorder="1" applyAlignment="1" applyProtection="1">
      <alignment horizontal="right"/>
    </xf>
    <xf numFmtId="0" fontId="0" fillId="0" borderId="2" xfId="0" applyBorder="1" applyProtection="1"/>
    <xf numFmtId="0" fontId="0" fillId="0" borderId="39" xfId="0" applyBorder="1" applyProtection="1"/>
    <xf numFmtId="3" fontId="0" fillId="0" borderId="38" xfId="0" applyNumberFormat="1" applyBorder="1" applyProtection="1"/>
    <xf numFmtId="3" fontId="0" fillId="0" borderId="35" xfId="0" applyNumberFormat="1" applyBorder="1" applyProtection="1"/>
    <xf numFmtId="3" fontId="0" fillId="0" borderId="36" xfId="0" applyNumberFormat="1" applyBorder="1" applyProtection="1"/>
    <xf numFmtId="3" fontId="0" fillId="0" borderId="28" xfId="0" applyNumberFormat="1" applyBorder="1" applyProtection="1"/>
    <xf numFmtId="3" fontId="1" fillId="0" borderId="38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</cellXfs>
  <cellStyles count="1">
    <cellStyle name="Normale" xfId="0" builtinId="0"/>
  </cellStyles>
  <dxfs count="92"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2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Elenco liste</c:v>
          </c:tx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0070C0"/>
              </a:solidFill>
            </c:spPr>
          </c:dPt>
          <c:dPt>
            <c:idx val="3"/>
            <c:spPr>
              <a:solidFill>
                <a:srgbClr val="002060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('Tot. Liste'!$C$17,'Tot. Liste'!$G$17,'Tot. Liste'!$C$23,'Tot. Liste'!$G$23,'Tot. Liste'!$C$29)</c:f>
              <c:strCache>
                <c:ptCount val="5"/>
                <c:pt idx="0">
                  <c:v>ANTONIO DAL LAGO</c:v>
                </c:pt>
                <c:pt idx="1">
                  <c:v>PAOLO PELLIZZARI</c:v>
                </c:pt>
                <c:pt idx="2">
                  <c:v>FLAVIA ZOLLA</c:v>
                </c:pt>
                <c:pt idx="3">
                  <c:v>NICOLÒ FRANZOIA</c:v>
                </c:pt>
                <c:pt idx="4">
                  <c:v>PAOLO GOZZI</c:v>
                </c:pt>
              </c:strCache>
            </c:strRef>
          </c:cat>
          <c:val>
            <c:numRef>
              <c:f>('Tot. Liste'!$D$17,'Tot. Liste'!$H$17,'Tot. Liste'!$D$23,'Tot. Liste'!$H$23,'Tot. Liste'!$D$29)</c:f>
              <c:numCache>
                <c:formatCode>#,##0</c:formatCode>
                <c:ptCount val="5"/>
                <c:pt idx="0">
                  <c:v>391</c:v>
                </c:pt>
                <c:pt idx="1">
                  <c:v>1894</c:v>
                </c:pt>
                <c:pt idx="2">
                  <c:v>1039</c:v>
                </c:pt>
                <c:pt idx="3">
                  <c:v>525</c:v>
                </c:pt>
                <c:pt idx="4">
                  <c:v>1158</c:v>
                </c:pt>
              </c:numCache>
            </c:numRef>
          </c:val>
        </c:ser>
        <c:gapWidth val="75"/>
        <c:overlap val="-25"/>
        <c:axId val="67205760"/>
        <c:axId val="67223936"/>
      </c:barChart>
      <c:catAx>
        <c:axId val="67205760"/>
        <c:scaling>
          <c:orientation val="minMax"/>
        </c:scaling>
        <c:axPos val="b"/>
        <c:numFmt formatCode="General" sourceLinked="0"/>
        <c:majorTickMark val="none"/>
        <c:tickLblPos val="nextTo"/>
        <c:crossAx val="67223936"/>
        <c:crosses val="autoZero"/>
        <c:auto val="1"/>
        <c:lblAlgn val="ctr"/>
        <c:lblOffset val="100"/>
      </c:catAx>
      <c:valAx>
        <c:axId val="6722393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720576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6"/>
  <c:chart>
    <c:title/>
    <c:plotArea>
      <c:layout/>
      <c:pieChart>
        <c:varyColors val="1"/>
        <c:ser>
          <c:idx val="0"/>
          <c:order val="0"/>
          <c:tx>
            <c:v>Liste</c:v>
          </c:tx>
          <c:explosion val="25"/>
          <c:dLbls>
            <c:spPr>
              <a:noFill/>
              <a:ln>
                <a:noFill/>
              </a:ln>
              <a:effectLst/>
            </c:spPr>
            <c:dLblPos val="outEnd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('Tot. Liste'!$C$17,'Tot. Liste'!$G$17,'Tot. Liste'!$C$23,'Tot. Liste'!$G$23,'Tot. Liste'!$C$29)</c:f>
              <c:strCache>
                <c:ptCount val="5"/>
                <c:pt idx="0">
                  <c:v>ANTONIO DAL LAGO</c:v>
                </c:pt>
                <c:pt idx="1">
                  <c:v>PAOLO PELLIZZARI</c:v>
                </c:pt>
                <c:pt idx="2">
                  <c:v>FLAVIA ZOLLA</c:v>
                </c:pt>
                <c:pt idx="3">
                  <c:v>NICOLÒ FRANZOIA</c:v>
                </c:pt>
                <c:pt idx="4">
                  <c:v>PAOLO GOZZI</c:v>
                </c:pt>
              </c:strCache>
            </c:strRef>
          </c:cat>
          <c:val>
            <c:numRef>
              <c:f>('Tot. Liste'!$D$17,'Tot. Liste'!$H$17,'Tot. Liste'!$D$23,'Tot. Liste'!$H$23,'Tot. Liste'!$D$29)</c:f>
              <c:numCache>
                <c:formatCode>#,##0</c:formatCode>
                <c:ptCount val="5"/>
                <c:pt idx="0">
                  <c:v>391</c:v>
                </c:pt>
                <c:pt idx="1">
                  <c:v>1894</c:v>
                </c:pt>
                <c:pt idx="2">
                  <c:v>1039</c:v>
                </c:pt>
                <c:pt idx="3">
                  <c:v>525</c:v>
                </c:pt>
                <c:pt idx="4">
                  <c:v>1158</c:v>
                </c:pt>
              </c:numCache>
            </c:numRef>
          </c:val>
        </c:ser>
        <c:firstSliceAng val="0"/>
      </c:pieChart>
    </c:plotArea>
    <c:legend>
      <c:legendPos val="b"/>
    </c:legend>
    <c:plotVisOnly val="1"/>
    <c:dispBlanksAs val="zero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6"/>
  <c:chart>
    <c:title>
      <c:tx>
        <c:rich>
          <a:bodyPr/>
          <a:lstStyle/>
          <a:p>
            <a:pPr>
              <a:defRPr/>
            </a:pPr>
            <a:r>
              <a:rPr lang="it-IT"/>
              <a:t>Liste per sezioni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'Tot. Pref. - Sez.'!$C$15:$C$17</c:f>
              <c:strCache>
                <c:ptCount val="1"/>
                <c:pt idx="0">
                  <c:v>Lista n. 1 Candidato alla carica di Sindaco ANTONIO DAL LAGO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'Tot. Pref. - Sez.'!$E$15:$M$15</c:f>
              <c:strCache>
                <c:ptCount val="9"/>
                <c:pt idx="0">
                  <c:v>sez. 1</c:v>
                </c:pt>
                <c:pt idx="1">
                  <c:v>sez. 2</c:v>
                </c:pt>
                <c:pt idx="2">
                  <c:v>sez. 3</c:v>
                </c:pt>
                <c:pt idx="3">
                  <c:v>sez. 4</c:v>
                </c:pt>
                <c:pt idx="4">
                  <c:v>sez. 5</c:v>
                </c:pt>
                <c:pt idx="5">
                  <c:v>sez. 6</c:v>
                </c:pt>
                <c:pt idx="6">
                  <c:v>sez. 7</c:v>
                </c:pt>
                <c:pt idx="7">
                  <c:v>sez. 8</c:v>
                </c:pt>
                <c:pt idx="8">
                  <c:v>sez. 9</c:v>
                </c:pt>
              </c:strCache>
            </c:strRef>
          </c:cat>
          <c:val>
            <c:numRef>
              <c:f>'Tot. Pref. - Sez.'!$E$17:$M$17</c:f>
              <c:numCache>
                <c:formatCode>#,##0</c:formatCode>
                <c:ptCount val="9"/>
                <c:pt idx="0">
                  <c:v>54</c:v>
                </c:pt>
                <c:pt idx="1">
                  <c:v>44</c:v>
                </c:pt>
                <c:pt idx="2">
                  <c:v>25</c:v>
                </c:pt>
                <c:pt idx="3">
                  <c:v>35</c:v>
                </c:pt>
                <c:pt idx="4">
                  <c:v>33</c:v>
                </c:pt>
                <c:pt idx="5">
                  <c:v>32</c:v>
                </c:pt>
                <c:pt idx="6">
                  <c:v>78</c:v>
                </c:pt>
                <c:pt idx="7">
                  <c:v>25</c:v>
                </c:pt>
                <c:pt idx="8">
                  <c:v>65</c:v>
                </c:pt>
              </c:numCache>
            </c:numRef>
          </c:val>
        </c:ser>
        <c:ser>
          <c:idx val="1"/>
          <c:order val="1"/>
          <c:tx>
            <c:strRef>
              <c:f>'Tot. Pref. - Sez.'!$P$15:$P$17</c:f>
              <c:strCache>
                <c:ptCount val="1"/>
                <c:pt idx="0">
                  <c:v>Lista n. 2 Candidato alla carica di Sindaco PAOLO PELLIZZARI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'Tot. Pref. - Sez.'!$E$15:$M$15</c:f>
              <c:strCache>
                <c:ptCount val="9"/>
                <c:pt idx="0">
                  <c:v>sez. 1</c:v>
                </c:pt>
                <c:pt idx="1">
                  <c:v>sez. 2</c:v>
                </c:pt>
                <c:pt idx="2">
                  <c:v>sez. 3</c:v>
                </c:pt>
                <c:pt idx="3">
                  <c:v>sez. 4</c:v>
                </c:pt>
                <c:pt idx="4">
                  <c:v>sez. 5</c:v>
                </c:pt>
                <c:pt idx="5">
                  <c:v>sez. 6</c:v>
                </c:pt>
                <c:pt idx="6">
                  <c:v>sez. 7</c:v>
                </c:pt>
                <c:pt idx="7">
                  <c:v>sez. 8</c:v>
                </c:pt>
                <c:pt idx="8">
                  <c:v>sez. 9</c:v>
                </c:pt>
              </c:strCache>
            </c:strRef>
          </c:cat>
          <c:val>
            <c:numRef>
              <c:f>'Tot. Pref. - Sez.'!$R$17:$Z$17</c:f>
              <c:numCache>
                <c:formatCode>#,##0</c:formatCode>
                <c:ptCount val="9"/>
                <c:pt idx="0">
                  <c:v>278</c:v>
                </c:pt>
                <c:pt idx="1">
                  <c:v>175</c:v>
                </c:pt>
                <c:pt idx="2">
                  <c:v>136</c:v>
                </c:pt>
                <c:pt idx="3">
                  <c:v>231</c:v>
                </c:pt>
                <c:pt idx="4">
                  <c:v>247</c:v>
                </c:pt>
                <c:pt idx="5">
                  <c:v>134</c:v>
                </c:pt>
                <c:pt idx="6">
                  <c:v>214</c:v>
                </c:pt>
                <c:pt idx="7">
                  <c:v>196</c:v>
                </c:pt>
                <c:pt idx="8">
                  <c:v>283</c:v>
                </c:pt>
              </c:numCache>
            </c:numRef>
          </c:val>
        </c:ser>
        <c:ser>
          <c:idx val="2"/>
          <c:order val="2"/>
          <c:tx>
            <c:strRef>
              <c:f>'Tot. Pref. - Sez.'!$AC$15:$AC$17</c:f>
              <c:strCache>
                <c:ptCount val="1"/>
                <c:pt idx="0">
                  <c:v>Lista n. 3 Candidato alla carica di Sindaco FLAVIA ZOLLA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'Tot. Pref. - Sez.'!$E$15:$M$15</c:f>
              <c:strCache>
                <c:ptCount val="9"/>
                <c:pt idx="0">
                  <c:v>sez. 1</c:v>
                </c:pt>
                <c:pt idx="1">
                  <c:v>sez. 2</c:v>
                </c:pt>
                <c:pt idx="2">
                  <c:v>sez. 3</c:v>
                </c:pt>
                <c:pt idx="3">
                  <c:v>sez. 4</c:v>
                </c:pt>
                <c:pt idx="4">
                  <c:v>sez. 5</c:v>
                </c:pt>
                <c:pt idx="5">
                  <c:v>sez. 6</c:v>
                </c:pt>
                <c:pt idx="6">
                  <c:v>sez. 7</c:v>
                </c:pt>
                <c:pt idx="7">
                  <c:v>sez. 8</c:v>
                </c:pt>
                <c:pt idx="8">
                  <c:v>sez. 9</c:v>
                </c:pt>
              </c:strCache>
            </c:strRef>
          </c:cat>
          <c:val>
            <c:numRef>
              <c:f>'Tot. Pref. - Sez.'!$AE$17:$AM$17</c:f>
              <c:numCache>
                <c:formatCode>#,##0</c:formatCode>
                <c:ptCount val="9"/>
                <c:pt idx="0">
                  <c:v>149</c:v>
                </c:pt>
                <c:pt idx="1">
                  <c:v>134</c:v>
                </c:pt>
                <c:pt idx="2">
                  <c:v>75</c:v>
                </c:pt>
                <c:pt idx="3">
                  <c:v>69</c:v>
                </c:pt>
                <c:pt idx="4">
                  <c:v>61</c:v>
                </c:pt>
                <c:pt idx="5">
                  <c:v>95</c:v>
                </c:pt>
                <c:pt idx="6">
                  <c:v>184</c:v>
                </c:pt>
                <c:pt idx="7">
                  <c:v>84</c:v>
                </c:pt>
                <c:pt idx="8">
                  <c:v>188</c:v>
                </c:pt>
              </c:numCache>
            </c:numRef>
          </c:val>
        </c:ser>
        <c:ser>
          <c:idx val="3"/>
          <c:order val="3"/>
          <c:tx>
            <c:strRef>
              <c:f>'Tot. Pref. - Sez.'!$AP$15:$AP$17</c:f>
              <c:strCache>
                <c:ptCount val="1"/>
                <c:pt idx="0">
                  <c:v>Lista n. 4 Candidato alla carica di Sindaco NICOLÒ FRANZOIA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'Tot. Pref. - Sez.'!$E$15:$M$15</c:f>
              <c:strCache>
                <c:ptCount val="9"/>
                <c:pt idx="0">
                  <c:v>sez. 1</c:v>
                </c:pt>
                <c:pt idx="1">
                  <c:v>sez. 2</c:v>
                </c:pt>
                <c:pt idx="2">
                  <c:v>sez. 3</c:v>
                </c:pt>
                <c:pt idx="3">
                  <c:v>sez. 4</c:v>
                </c:pt>
                <c:pt idx="4">
                  <c:v>sez. 5</c:v>
                </c:pt>
                <c:pt idx="5">
                  <c:v>sez. 6</c:v>
                </c:pt>
                <c:pt idx="6">
                  <c:v>sez. 7</c:v>
                </c:pt>
                <c:pt idx="7">
                  <c:v>sez. 8</c:v>
                </c:pt>
                <c:pt idx="8">
                  <c:v>sez. 9</c:v>
                </c:pt>
              </c:strCache>
            </c:strRef>
          </c:cat>
          <c:val>
            <c:numRef>
              <c:f>'Tot. Pref. - Sez.'!$AR$17:$AZ$17</c:f>
              <c:numCache>
                <c:formatCode>#,##0</c:formatCode>
                <c:ptCount val="9"/>
                <c:pt idx="0">
                  <c:v>54</c:v>
                </c:pt>
                <c:pt idx="1">
                  <c:v>86</c:v>
                </c:pt>
                <c:pt idx="2">
                  <c:v>24</c:v>
                </c:pt>
                <c:pt idx="3">
                  <c:v>24</c:v>
                </c:pt>
                <c:pt idx="4">
                  <c:v>25</c:v>
                </c:pt>
                <c:pt idx="5">
                  <c:v>53</c:v>
                </c:pt>
                <c:pt idx="6">
                  <c:v>82</c:v>
                </c:pt>
                <c:pt idx="7">
                  <c:v>106</c:v>
                </c:pt>
                <c:pt idx="8">
                  <c:v>71</c:v>
                </c:pt>
              </c:numCache>
            </c:numRef>
          </c:val>
        </c:ser>
        <c:ser>
          <c:idx val="4"/>
          <c:order val="4"/>
          <c:tx>
            <c:strRef>
              <c:f>'Tot. Pref. - Sez.'!$BC$15:$BC$17</c:f>
              <c:strCache>
                <c:ptCount val="1"/>
                <c:pt idx="0">
                  <c:v>Lista n. 5 Candidato alla carica di Sindaco PAOLO GOZZI</c:v>
                </c:pt>
              </c:strCache>
            </c:strRef>
          </c:tx>
          <c:cat>
            <c:strRef>
              <c:f>'Tot. Pref. - Sez.'!$E$15:$M$15</c:f>
              <c:strCache>
                <c:ptCount val="9"/>
                <c:pt idx="0">
                  <c:v>sez. 1</c:v>
                </c:pt>
                <c:pt idx="1">
                  <c:v>sez. 2</c:v>
                </c:pt>
                <c:pt idx="2">
                  <c:v>sez. 3</c:v>
                </c:pt>
                <c:pt idx="3">
                  <c:v>sez. 4</c:v>
                </c:pt>
                <c:pt idx="4">
                  <c:v>sez. 5</c:v>
                </c:pt>
                <c:pt idx="5">
                  <c:v>sez. 6</c:v>
                </c:pt>
                <c:pt idx="6">
                  <c:v>sez. 7</c:v>
                </c:pt>
                <c:pt idx="7">
                  <c:v>sez. 8</c:v>
                </c:pt>
                <c:pt idx="8">
                  <c:v>sez. 9</c:v>
                </c:pt>
              </c:strCache>
            </c:strRef>
          </c:cat>
          <c:val>
            <c:numRef>
              <c:f>'Tot. Pref. - Sez.'!$BE$17:$BM$17</c:f>
              <c:numCache>
                <c:formatCode>#,##0</c:formatCode>
                <c:ptCount val="9"/>
                <c:pt idx="0">
                  <c:v>158</c:v>
                </c:pt>
                <c:pt idx="1">
                  <c:v>98</c:v>
                </c:pt>
                <c:pt idx="2">
                  <c:v>106</c:v>
                </c:pt>
                <c:pt idx="3">
                  <c:v>79</c:v>
                </c:pt>
                <c:pt idx="4">
                  <c:v>80</c:v>
                </c:pt>
                <c:pt idx="5">
                  <c:v>132</c:v>
                </c:pt>
                <c:pt idx="6">
                  <c:v>150</c:v>
                </c:pt>
                <c:pt idx="7">
                  <c:v>147</c:v>
                </c:pt>
                <c:pt idx="8">
                  <c:v>208</c:v>
                </c:pt>
              </c:numCache>
            </c:numRef>
          </c:val>
        </c:ser>
        <c:gapWidth val="75"/>
        <c:overlap val="-25"/>
        <c:axId val="82713216"/>
        <c:axId val="82727296"/>
      </c:barChart>
      <c:catAx>
        <c:axId val="82713216"/>
        <c:scaling>
          <c:orientation val="minMax"/>
        </c:scaling>
        <c:axPos val="b"/>
        <c:numFmt formatCode="General" sourceLinked="0"/>
        <c:majorTickMark val="none"/>
        <c:tickLblPos val="nextTo"/>
        <c:crossAx val="82727296"/>
        <c:crosses val="autoZero"/>
        <c:auto val="1"/>
        <c:lblAlgn val="ctr"/>
        <c:lblOffset val="100"/>
      </c:catAx>
      <c:valAx>
        <c:axId val="8272729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271321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8"/>
  <c:chart>
    <c:title>
      <c:tx>
        <c:rich>
          <a:bodyPr/>
          <a:lstStyle/>
          <a:p>
            <a:pPr>
              <a:defRPr/>
            </a:pPr>
            <a:r>
              <a:rPr lang="it-IT"/>
              <a:t>Lista N. 1 Preferenze totali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'Tot. Pref. - Sez.'!$C$15:$C$17</c:f>
              <c:strCache>
                <c:ptCount val="1"/>
                <c:pt idx="0">
                  <c:v>Lista n. 1 Candidato alla carica di Sindaco ANTONIO DAL LAGO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'Tot. Pref. - Sez.'!$C$21:$C$32</c:f>
              <c:strCache>
                <c:ptCount val="12"/>
                <c:pt idx="0">
                  <c:v>BRUNO VICARIO</c:v>
                </c:pt>
                <c:pt idx="1">
                  <c:v>FRANCESCO DI FIORE</c:v>
                </c:pt>
                <c:pt idx="2">
                  <c:v>ROMEO CANAZZA</c:v>
                </c:pt>
                <c:pt idx="3">
                  <c:v>MICHELA TRIVELLIN</c:v>
                </c:pt>
                <c:pt idx="4">
                  <c:v>ANTONELLO IAROSSI</c:v>
                </c:pt>
                <c:pt idx="5">
                  <c:v>DANIELA DAL CORTIVO</c:v>
                </c:pt>
                <c:pt idx="6">
                  <c:v>NICOLA DAL LAGO</c:v>
                </c:pt>
                <c:pt idx="7">
                  <c:v>SILVIA DE MARCHI</c:v>
                </c:pt>
                <c:pt idx="8">
                  <c:v>GIUSTINO CHEMELLO</c:v>
                </c:pt>
                <c:pt idx="9">
                  <c:v>DONATA SAGGIORATO</c:v>
                </c:pt>
                <c:pt idx="10">
                  <c:v>= = =</c:v>
                </c:pt>
                <c:pt idx="11">
                  <c:v>= = =</c:v>
                </c:pt>
              </c:strCache>
            </c:strRef>
          </c:cat>
          <c:val>
            <c:numRef>
              <c:f>'Tot. Pref. - Sez.'!$D$21:$D$32</c:f>
              <c:numCache>
                <c:formatCode>#,##0</c:formatCode>
                <c:ptCount val="12"/>
                <c:pt idx="0">
                  <c:v>16</c:v>
                </c:pt>
                <c:pt idx="1">
                  <c:v>4</c:v>
                </c:pt>
                <c:pt idx="2">
                  <c:v>7</c:v>
                </c:pt>
                <c:pt idx="3">
                  <c:v>22</c:v>
                </c:pt>
                <c:pt idx="4">
                  <c:v>1</c:v>
                </c:pt>
                <c:pt idx="5">
                  <c:v>8</c:v>
                </c:pt>
                <c:pt idx="6">
                  <c:v>44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75"/>
        <c:overlap val="-25"/>
        <c:axId val="84034688"/>
        <c:axId val="84036224"/>
      </c:barChart>
      <c:catAx>
        <c:axId val="84034688"/>
        <c:scaling>
          <c:orientation val="minMax"/>
        </c:scaling>
        <c:axPos val="b"/>
        <c:numFmt formatCode="General" sourceLinked="0"/>
        <c:majorTickMark val="none"/>
        <c:tickLblPos val="nextTo"/>
        <c:crossAx val="84036224"/>
        <c:crosses val="autoZero"/>
        <c:auto val="1"/>
        <c:lblAlgn val="ctr"/>
        <c:lblOffset val="100"/>
      </c:catAx>
      <c:valAx>
        <c:axId val="8403622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403468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6"/>
  <c:chart>
    <c:title>
      <c:tx>
        <c:rich>
          <a:bodyPr/>
          <a:lstStyle/>
          <a:p>
            <a:pPr>
              <a:defRPr/>
            </a:pPr>
            <a:r>
              <a:rPr lang="it-IT"/>
              <a:t>Lista N. 2 Preferenze totali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'Tot. Pref. - Sez.'!$P$15:$P$17</c:f>
              <c:strCache>
                <c:ptCount val="1"/>
                <c:pt idx="0">
                  <c:v>Lista n. 2 Candidato alla carica di Sindaco PAOLO PELLIZZARI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'Tot. Pref. - Sez.'!$P$21:$P$32</c:f>
              <c:strCache>
                <c:ptCount val="12"/>
                <c:pt idx="0">
                  <c:v>GINO EMILIO BEDIN</c:v>
                </c:pt>
                <c:pt idx="1">
                  <c:v>ALESSANDRA BERNI</c:v>
                </c:pt>
                <c:pt idx="2">
                  <c:v>GIULIO CHIMENTO</c:v>
                </c:pt>
                <c:pt idx="3">
                  <c:v>GIULIA DAL LAGO</c:v>
                </c:pt>
                <c:pt idx="4">
                  <c:v>OSCAR DAL LAGO</c:v>
                </c:pt>
                <c:pt idx="5">
                  <c:v>FABIO ISEPPI</c:v>
                </c:pt>
                <c:pt idx="6">
                  <c:v>PATRIZIA MURARO</c:v>
                </c:pt>
                <c:pt idx="7">
                  <c:v>LISA RAPPO</c:v>
                </c:pt>
                <c:pt idx="8">
                  <c:v>GIANLUCA RAPPO</c:v>
                </c:pt>
                <c:pt idx="9">
                  <c:v>MARCO VALLE</c:v>
                </c:pt>
                <c:pt idx="10">
                  <c:v>LOREDANA DANIELA ZANELLA</c:v>
                </c:pt>
                <c:pt idx="11">
                  <c:v>MICHELE ZANOTTO</c:v>
                </c:pt>
              </c:strCache>
            </c:strRef>
          </c:cat>
          <c:val>
            <c:numRef>
              <c:f>'Tot. Pref. - Sez.'!$Q$21:$Q$32</c:f>
              <c:numCache>
                <c:formatCode>#,##0</c:formatCode>
                <c:ptCount val="12"/>
                <c:pt idx="0">
                  <c:v>270</c:v>
                </c:pt>
                <c:pt idx="1">
                  <c:v>61</c:v>
                </c:pt>
                <c:pt idx="2">
                  <c:v>100</c:v>
                </c:pt>
                <c:pt idx="3">
                  <c:v>152</c:v>
                </c:pt>
                <c:pt idx="4">
                  <c:v>25</c:v>
                </c:pt>
                <c:pt idx="5">
                  <c:v>32</c:v>
                </c:pt>
                <c:pt idx="6">
                  <c:v>103</c:v>
                </c:pt>
                <c:pt idx="7">
                  <c:v>107</c:v>
                </c:pt>
                <c:pt idx="8">
                  <c:v>102</c:v>
                </c:pt>
                <c:pt idx="9">
                  <c:v>49</c:v>
                </c:pt>
                <c:pt idx="10">
                  <c:v>231</c:v>
                </c:pt>
                <c:pt idx="11">
                  <c:v>292</c:v>
                </c:pt>
              </c:numCache>
            </c:numRef>
          </c:val>
        </c:ser>
        <c:gapWidth val="75"/>
        <c:overlap val="-25"/>
        <c:axId val="84102528"/>
        <c:axId val="84112512"/>
      </c:barChart>
      <c:catAx>
        <c:axId val="84102528"/>
        <c:scaling>
          <c:orientation val="minMax"/>
        </c:scaling>
        <c:axPos val="b"/>
        <c:numFmt formatCode="General" sourceLinked="0"/>
        <c:majorTickMark val="none"/>
        <c:tickLblPos val="nextTo"/>
        <c:crossAx val="84112512"/>
        <c:crosses val="autoZero"/>
        <c:auto val="1"/>
        <c:lblAlgn val="ctr"/>
        <c:lblOffset val="100"/>
      </c:catAx>
      <c:valAx>
        <c:axId val="841125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410252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9"/>
  <c:chart>
    <c:title>
      <c:tx>
        <c:rich>
          <a:bodyPr/>
          <a:lstStyle/>
          <a:p>
            <a:pPr>
              <a:defRPr/>
            </a:pPr>
            <a:r>
              <a:rPr lang="it-IT"/>
              <a:t>Lista N. 3 Preferenze totali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'Tot. Pref. - Sez.'!$AC$15:$AC$17</c:f>
              <c:strCache>
                <c:ptCount val="1"/>
                <c:pt idx="0">
                  <c:v>Lista n. 3 Candidato alla carica di Sindaco FLAVIA ZOLLA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'Tot. Pref. - Sez.'!$AC$21:$AC$32</c:f>
              <c:strCache>
                <c:ptCount val="12"/>
                <c:pt idx="0">
                  <c:v>ALESSANDRO BEDIN</c:v>
                </c:pt>
                <c:pt idx="1">
                  <c:v>ELIANO BERLATO</c:v>
                </c:pt>
                <c:pt idx="2">
                  <c:v>GIULIA CASAROTTO</c:v>
                </c:pt>
                <c:pt idx="3">
                  <c:v>PAOLA LIBONDI</c:v>
                </c:pt>
                <c:pt idx="4">
                  <c:v>VALENTINA MOSELE</c:v>
                </c:pt>
                <c:pt idx="5">
                  <c:v>VERONICA PEOTTA</c:v>
                </c:pt>
                <c:pt idx="6">
                  <c:v>JACOPO ROETTA</c:v>
                </c:pt>
                <c:pt idx="7">
                  <c:v>PRISCILLA RUMOR</c:v>
                </c:pt>
                <c:pt idx="8">
                  <c:v>ENRICO SARTORI</c:v>
                </c:pt>
                <c:pt idx="9">
                  <c:v>STEFANO TOSATO</c:v>
                </c:pt>
                <c:pt idx="10">
                  <c:v>GIORGIO TRONCA</c:v>
                </c:pt>
                <c:pt idx="11">
                  <c:v>ENRICO MARIA ZUCCONI</c:v>
                </c:pt>
              </c:strCache>
            </c:strRef>
          </c:cat>
          <c:val>
            <c:numRef>
              <c:f>'Tot. Pref. - Sez.'!$AD$21:$AD$32</c:f>
              <c:numCache>
                <c:formatCode>#,##0</c:formatCode>
                <c:ptCount val="12"/>
                <c:pt idx="0">
                  <c:v>43</c:v>
                </c:pt>
                <c:pt idx="1">
                  <c:v>59</c:v>
                </c:pt>
                <c:pt idx="2">
                  <c:v>104</c:v>
                </c:pt>
                <c:pt idx="3">
                  <c:v>90</c:v>
                </c:pt>
                <c:pt idx="4">
                  <c:v>27</c:v>
                </c:pt>
                <c:pt idx="5">
                  <c:v>107</c:v>
                </c:pt>
                <c:pt idx="6">
                  <c:v>65</c:v>
                </c:pt>
                <c:pt idx="7">
                  <c:v>33</c:v>
                </c:pt>
                <c:pt idx="8">
                  <c:v>44</c:v>
                </c:pt>
                <c:pt idx="9">
                  <c:v>51</c:v>
                </c:pt>
                <c:pt idx="10">
                  <c:v>27</c:v>
                </c:pt>
                <c:pt idx="11">
                  <c:v>63</c:v>
                </c:pt>
              </c:numCache>
            </c:numRef>
          </c:val>
        </c:ser>
        <c:gapWidth val="75"/>
        <c:overlap val="-25"/>
        <c:axId val="84232064"/>
        <c:axId val="84233600"/>
      </c:barChart>
      <c:catAx>
        <c:axId val="84232064"/>
        <c:scaling>
          <c:orientation val="minMax"/>
        </c:scaling>
        <c:axPos val="b"/>
        <c:numFmt formatCode="General" sourceLinked="0"/>
        <c:majorTickMark val="none"/>
        <c:tickLblPos val="nextTo"/>
        <c:crossAx val="84233600"/>
        <c:crosses val="autoZero"/>
        <c:auto val="1"/>
        <c:lblAlgn val="ctr"/>
        <c:lblOffset val="100"/>
      </c:catAx>
      <c:valAx>
        <c:axId val="8423360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423206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2"/>
  <c:chart>
    <c:title>
      <c:tx>
        <c:rich>
          <a:bodyPr/>
          <a:lstStyle/>
          <a:p>
            <a:pPr>
              <a:defRPr/>
            </a:pPr>
            <a:r>
              <a:rPr lang="it-IT"/>
              <a:t>Lista N. 4 Preferenze totali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'Tot. Pref. - Sez.'!$AP$15:$AP$17</c:f>
              <c:strCache>
                <c:ptCount val="1"/>
                <c:pt idx="0">
                  <c:v>Lista n. 4 Candidato alla carica di Sindaco NICOLÒ FRANZOIA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'Tot. Pref. - Sez.'!$AP$21:$AP$32</c:f>
              <c:strCache>
                <c:ptCount val="12"/>
                <c:pt idx="0">
                  <c:v>MASSIMO CASSAN</c:v>
                </c:pt>
                <c:pt idx="1">
                  <c:v>PAOLA GANDIN</c:v>
                </c:pt>
                <c:pt idx="2">
                  <c:v>PAOLA CAROLO</c:v>
                </c:pt>
                <c:pt idx="3">
                  <c:v>SIMONE CUOMO</c:v>
                </c:pt>
                <c:pt idx="4">
                  <c:v>RINO SPIGAROLO</c:v>
                </c:pt>
                <c:pt idx="5">
                  <c:v>LORELLA CAROLO in PICCOLI</c:v>
                </c:pt>
                <c:pt idx="6">
                  <c:v>GIAN LUCA BENIERO</c:v>
                </c:pt>
                <c:pt idx="7">
                  <c:v>MARIA TERESA CAPANNA</c:v>
                </c:pt>
                <c:pt idx="8">
                  <c:v>MAURIZIO CHINDAMO</c:v>
                </c:pt>
                <c:pt idx="9">
                  <c:v>SILVIA GATTO</c:v>
                </c:pt>
                <c:pt idx="10">
                  <c:v>IRENE MATTEAZZI</c:v>
                </c:pt>
                <c:pt idx="11">
                  <c:v>RENZO ZULIAN</c:v>
                </c:pt>
              </c:strCache>
            </c:strRef>
          </c:cat>
          <c:val>
            <c:numRef>
              <c:f>'Tot. Pref. - Sez.'!$AQ$21:$AQ$32</c:f>
              <c:numCache>
                <c:formatCode>#,##0</c:formatCode>
                <c:ptCount val="12"/>
                <c:pt idx="0">
                  <c:v>65</c:v>
                </c:pt>
                <c:pt idx="1">
                  <c:v>35</c:v>
                </c:pt>
                <c:pt idx="2">
                  <c:v>63</c:v>
                </c:pt>
                <c:pt idx="3">
                  <c:v>76</c:v>
                </c:pt>
                <c:pt idx="4">
                  <c:v>8</c:v>
                </c:pt>
                <c:pt idx="5">
                  <c:v>41</c:v>
                </c:pt>
                <c:pt idx="6">
                  <c:v>6</c:v>
                </c:pt>
                <c:pt idx="7">
                  <c:v>45</c:v>
                </c:pt>
                <c:pt idx="8">
                  <c:v>11</c:v>
                </c:pt>
                <c:pt idx="9">
                  <c:v>24</c:v>
                </c:pt>
                <c:pt idx="10">
                  <c:v>9</c:v>
                </c:pt>
                <c:pt idx="11">
                  <c:v>37</c:v>
                </c:pt>
              </c:numCache>
            </c:numRef>
          </c:val>
        </c:ser>
        <c:gapWidth val="75"/>
        <c:overlap val="-25"/>
        <c:axId val="84308352"/>
        <c:axId val="84309888"/>
      </c:barChart>
      <c:catAx>
        <c:axId val="84308352"/>
        <c:scaling>
          <c:orientation val="minMax"/>
        </c:scaling>
        <c:axPos val="b"/>
        <c:numFmt formatCode="General" sourceLinked="0"/>
        <c:majorTickMark val="none"/>
        <c:tickLblPos val="nextTo"/>
        <c:crossAx val="84309888"/>
        <c:crosses val="autoZero"/>
        <c:auto val="1"/>
        <c:lblAlgn val="ctr"/>
        <c:lblOffset val="100"/>
      </c:catAx>
      <c:valAx>
        <c:axId val="8430988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430835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5"/>
  <c:chart>
    <c:title>
      <c:tx>
        <c:rich>
          <a:bodyPr/>
          <a:lstStyle/>
          <a:p>
            <a:pPr>
              <a:defRPr/>
            </a:pPr>
            <a:r>
              <a:rPr lang="it-IT"/>
              <a:t>Lista N. 5 Preferenze totali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'Tot. Pref. - Sez.'!$BC$15:$BC$17</c:f>
              <c:strCache>
                <c:ptCount val="1"/>
                <c:pt idx="0">
                  <c:v>Lista n. 5 Candidato alla carica di Sindaco PAOLO GOZZI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'Tot. Pref. - Sez.'!$BC$21:$BC$32</c:f>
              <c:strCache>
                <c:ptCount val="12"/>
                <c:pt idx="0">
                  <c:v>MORENO VICARI</c:v>
                </c:pt>
                <c:pt idx="1">
                  <c:v>CHIARA PARLADORE detta LAILA</c:v>
                </c:pt>
                <c:pt idx="2">
                  <c:v>NICOLA CASAROTTO</c:v>
                </c:pt>
                <c:pt idx="3">
                  <c:v>VALTER MARIO VALLE</c:v>
                </c:pt>
                <c:pt idx="4">
                  <c:v>MASSIMILIANO MARAN</c:v>
                </c:pt>
                <c:pt idx="5">
                  <c:v>MARIANNA MILANI</c:v>
                </c:pt>
                <c:pt idx="6">
                  <c:v>DAVIDE POLATO</c:v>
                </c:pt>
                <c:pt idx="7">
                  <c:v>SIMONE MANOTTO</c:v>
                </c:pt>
                <c:pt idx="8">
                  <c:v>SILVIA CUNICO</c:v>
                </c:pt>
                <c:pt idx="9">
                  <c:v>GIANNI CONSOLARO</c:v>
                </c:pt>
                <c:pt idx="10">
                  <c:v>MARTA MARAN</c:v>
                </c:pt>
                <c:pt idx="11">
                  <c:v>SACHA MICHEL PAGGIN</c:v>
                </c:pt>
              </c:strCache>
            </c:strRef>
          </c:cat>
          <c:val>
            <c:numRef>
              <c:f>'Tot. Pref. - Sez.'!$BD$21:$BD$32</c:f>
              <c:numCache>
                <c:formatCode>#,##0</c:formatCode>
                <c:ptCount val="12"/>
                <c:pt idx="0">
                  <c:v>83</c:v>
                </c:pt>
                <c:pt idx="1">
                  <c:v>45</c:v>
                </c:pt>
                <c:pt idx="2">
                  <c:v>60</c:v>
                </c:pt>
                <c:pt idx="3">
                  <c:v>54</c:v>
                </c:pt>
                <c:pt idx="4">
                  <c:v>32</c:v>
                </c:pt>
                <c:pt idx="5">
                  <c:v>88</c:v>
                </c:pt>
                <c:pt idx="6">
                  <c:v>43</c:v>
                </c:pt>
                <c:pt idx="7">
                  <c:v>14</c:v>
                </c:pt>
                <c:pt idx="8">
                  <c:v>25</c:v>
                </c:pt>
                <c:pt idx="9">
                  <c:v>25</c:v>
                </c:pt>
                <c:pt idx="10">
                  <c:v>50</c:v>
                </c:pt>
                <c:pt idx="11">
                  <c:v>77</c:v>
                </c:pt>
              </c:numCache>
            </c:numRef>
          </c:val>
        </c:ser>
        <c:gapWidth val="75"/>
        <c:overlap val="-25"/>
        <c:axId val="84417152"/>
        <c:axId val="84431232"/>
      </c:barChart>
      <c:catAx>
        <c:axId val="84417152"/>
        <c:scaling>
          <c:orientation val="minMax"/>
        </c:scaling>
        <c:axPos val="b"/>
        <c:numFmt formatCode="General" sourceLinked="0"/>
        <c:majorTickMark val="none"/>
        <c:tickLblPos val="nextTo"/>
        <c:crossAx val="84431232"/>
        <c:crosses val="autoZero"/>
        <c:auto val="1"/>
        <c:lblAlgn val="ctr"/>
        <c:lblOffset val="100"/>
      </c:catAx>
      <c:valAx>
        <c:axId val="8443123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441715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038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038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038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038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038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47626</xdr:colOff>
      <xdr:row>21</xdr:row>
      <xdr:rowOff>104775</xdr:rowOff>
    </xdr:from>
    <xdr:to>
      <xdr:col>1</xdr:col>
      <xdr:colOff>486387</xdr:colOff>
      <xdr:row>22</xdr:row>
      <xdr:rowOff>376949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5340" y="4703989"/>
          <a:ext cx="438761" cy="3946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21</xdr:row>
      <xdr:rowOff>104775</xdr:rowOff>
    </xdr:from>
    <xdr:to>
      <xdr:col>5</xdr:col>
      <xdr:colOff>481020</xdr:colOff>
      <xdr:row>22</xdr:row>
      <xdr:rowOff>376949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1030" y="4703989"/>
          <a:ext cx="442919" cy="3946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28575</xdr:colOff>
      <xdr:row>27</xdr:row>
      <xdr:rowOff>104775</xdr:rowOff>
    </xdr:from>
    <xdr:to>
      <xdr:col>1</xdr:col>
      <xdr:colOff>475489</xdr:colOff>
      <xdr:row>28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6289" y="5983061"/>
          <a:ext cx="446914" cy="3946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38101</xdr:colOff>
      <xdr:row>15</xdr:row>
      <xdr:rowOff>104775</xdr:rowOff>
    </xdr:from>
    <xdr:to>
      <xdr:col>14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27</xdr:col>
      <xdr:colOff>47626</xdr:colOff>
      <xdr:row>15</xdr:row>
      <xdr:rowOff>104775</xdr:rowOff>
    </xdr:from>
    <xdr:to>
      <xdr:col>27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40</xdr:col>
      <xdr:colOff>38101</xdr:colOff>
      <xdr:row>15</xdr:row>
      <xdr:rowOff>104775</xdr:rowOff>
    </xdr:from>
    <xdr:to>
      <xdr:col>40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53</xdr:col>
      <xdr:colOff>28575</xdr:colOff>
      <xdr:row>15</xdr:row>
      <xdr:rowOff>104775</xdr:rowOff>
    </xdr:from>
    <xdr:to>
      <xdr:col>53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15875</xdr:rowOff>
    </xdr:from>
    <xdr:to>
      <xdr:col>7</xdr:col>
      <xdr:colOff>571500</xdr:colOff>
      <xdr:row>20</xdr:row>
      <xdr:rowOff>102577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38106</xdr:colOff>
      <xdr:row>15</xdr:row>
      <xdr:rowOff>104775</xdr:rowOff>
    </xdr:from>
    <xdr:to>
      <xdr:col>1</xdr:col>
      <xdr:colOff>483135</xdr:colOff>
      <xdr:row>16</xdr:row>
      <xdr:rowOff>376950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81" y="3419475"/>
          <a:ext cx="44502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38101</xdr:colOff>
      <xdr:row>15</xdr:row>
      <xdr:rowOff>104775</xdr:rowOff>
    </xdr:from>
    <xdr:to>
      <xdr:col>5</xdr:col>
      <xdr:colOff>481020</xdr:colOff>
      <xdr:row>16</xdr:row>
      <xdr:rowOff>376950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47626</xdr:colOff>
      <xdr:row>15</xdr:row>
      <xdr:rowOff>104775</xdr:rowOff>
    </xdr:from>
    <xdr:to>
      <xdr:col>9</xdr:col>
      <xdr:colOff>486387</xdr:colOff>
      <xdr:row>16</xdr:row>
      <xdr:rowOff>376950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19851" y="3419475"/>
          <a:ext cx="438761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38101</xdr:colOff>
      <xdr:row>15</xdr:row>
      <xdr:rowOff>104775</xdr:rowOff>
    </xdr:from>
    <xdr:to>
      <xdr:col>13</xdr:col>
      <xdr:colOff>481020</xdr:colOff>
      <xdr:row>16</xdr:row>
      <xdr:rowOff>376950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86901" y="3419475"/>
          <a:ext cx="442919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28575</xdr:colOff>
      <xdr:row>15</xdr:row>
      <xdr:rowOff>104775</xdr:rowOff>
    </xdr:from>
    <xdr:to>
      <xdr:col>17</xdr:col>
      <xdr:colOff>475489</xdr:colOff>
      <xdr:row>16</xdr:row>
      <xdr:rowOff>376950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53950" y="3419475"/>
          <a:ext cx="446914" cy="39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Normal="100" zoomScaleSheetLayoutView="100" workbookViewId="0">
      <selection activeCell="G21" sqref="G21"/>
    </sheetView>
  </sheetViews>
  <sheetFormatPr defaultRowHeight="15"/>
  <cols>
    <col min="1" max="1" width="18.28515625" style="1" customWidth="1"/>
    <col min="2" max="16384" width="9.140625" style="1"/>
  </cols>
  <sheetData>
    <row r="1" spans="1:11" ht="30" customHeight="1">
      <c r="A1" s="93" t="s">
        <v>79</v>
      </c>
      <c r="B1" s="34" t="s">
        <v>10</v>
      </c>
      <c r="C1" s="34" t="s">
        <v>11</v>
      </c>
      <c r="D1" s="34" t="s">
        <v>12</v>
      </c>
      <c r="E1" s="34" t="s">
        <v>13</v>
      </c>
      <c r="F1" s="34" t="s">
        <v>14</v>
      </c>
      <c r="G1" s="34" t="s">
        <v>15</v>
      </c>
      <c r="H1" s="34" t="s">
        <v>78</v>
      </c>
      <c r="I1" s="34" t="s">
        <v>17</v>
      </c>
      <c r="J1" s="34" t="s">
        <v>18</v>
      </c>
      <c r="K1" s="2" t="s">
        <v>0</v>
      </c>
    </row>
    <row r="2" spans="1:11">
      <c r="A2" s="3" t="s">
        <v>131</v>
      </c>
      <c r="B2" s="27">
        <v>979</v>
      </c>
      <c r="C2" s="27">
        <v>731</v>
      </c>
      <c r="D2" s="27">
        <v>574</v>
      </c>
      <c r="E2" s="27">
        <v>581</v>
      </c>
      <c r="F2" s="27">
        <v>606</v>
      </c>
      <c r="G2" s="27">
        <v>598</v>
      </c>
      <c r="H2" s="27">
        <v>965</v>
      </c>
      <c r="I2" s="27">
        <v>743</v>
      </c>
      <c r="J2" s="27">
        <v>1043</v>
      </c>
      <c r="K2" s="27">
        <f>SUM(B2:J2)</f>
        <v>6820</v>
      </c>
    </row>
    <row r="3" spans="1:11">
      <c r="A3" s="4" t="s">
        <v>2</v>
      </c>
      <c r="B3" s="28">
        <v>480</v>
      </c>
      <c r="C3" s="28">
        <v>357</v>
      </c>
      <c r="D3" s="28">
        <v>286</v>
      </c>
      <c r="E3" s="28">
        <v>295</v>
      </c>
      <c r="F3" s="28">
        <v>314</v>
      </c>
      <c r="G3" s="28">
        <v>304</v>
      </c>
      <c r="H3" s="28">
        <v>496</v>
      </c>
      <c r="I3" s="28">
        <v>365</v>
      </c>
      <c r="J3" s="28">
        <v>510</v>
      </c>
      <c r="K3" s="28">
        <f>SUM(B3:J3)</f>
        <v>3407</v>
      </c>
    </row>
    <row r="4" spans="1:11">
      <c r="A4" s="5" t="s">
        <v>3</v>
      </c>
      <c r="B4" s="29">
        <v>499</v>
      </c>
      <c r="C4" s="29">
        <v>374</v>
      </c>
      <c r="D4" s="29">
        <v>288</v>
      </c>
      <c r="E4" s="29">
        <v>286</v>
      </c>
      <c r="F4" s="29">
        <v>292</v>
      </c>
      <c r="G4" s="29">
        <v>294</v>
      </c>
      <c r="H4" s="29">
        <v>469</v>
      </c>
      <c r="I4" s="29">
        <v>378</v>
      </c>
      <c r="J4" s="29">
        <v>533</v>
      </c>
      <c r="K4" s="29">
        <f>SUM(B4:J4)</f>
        <v>3413</v>
      </c>
    </row>
    <row r="5" spans="1:11">
      <c r="A5" s="6" t="s">
        <v>4</v>
      </c>
      <c r="B5" s="30">
        <f>SUM(B3:B4)</f>
        <v>979</v>
      </c>
      <c r="C5" s="30">
        <f t="shared" ref="C5:J5" si="0">SUM(C3:C4)</f>
        <v>731</v>
      </c>
      <c r="D5" s="30">
        <f t="shared" si="0"/>
        <v>574</v>
      </c>
      <c r="E5" s="30">
        <f t="shared" si="0"/>
        <v>581</v>
      </c>
      <c r="F5" s="30">
        <f t="shared" si="0"/>
        <v>606</v>
      </c>
      <c r="G5" s="30">
        <f t="shared" si="0"/>
        <v>598</v>
      </c>
      <c r="H5" s="30">
        <f t="shared" si="0"/>
        <v>965</v>
      </c>
      <c r="I5" s="30">
        <f t="shared" si="0"/>
        <v>743</v>
      </c>
      <c r="J5" s="30">
        <f t="shared" si="0"/>
        <v>1043</v>
      </c>
      <c r="K5" s="30">
        <f>SUM(K3:K4)</f>
        <v>6820</v>
      </c>
    </row>
    <row r="7" spans="1:11" ht="30" customHeight="1">
      <c r="A7" s="2" t="s">
        <v>1</v>
      </c>
      <c r="B7" s="34" t="s">
        <v>10</v>
      </c>
      <c r="C7" s="34" t="s">
        <v>11</v>
      </c>
      <c r="D7" s="34" t="s">
        <v>12</v>
      </c>
      <c r="E7" s="34" t="s">
        <v>13</v>
      </c>
      <c r="F7" s="34" t="s">
        <v>14</v>
      </c>
      <c r="G7" s="34" t="s">
        <v>15</v>
      </c>
      <c r="H7" s="34" t="s">
        <v>16</v>
      </c>
      <c r="I7" s="34" t="s">
        <v>17</v>
      </c>
      <c r="J7" s="34" t="s">
        <v>18</v>
      </c>
      <c r="K7" s="2" t="s">
        <v>0</v>
      </c>
    </row>
    <row r="8" spans="1:11">
      <c r="A8" s="19" t="s">
        <v>5</v>
      </c>
      <c r="B8" s="84">
        <v>267</v>
      </c>
      <c r="C8" s="84">
        <v>160</v>
      </c>
      <c r="D8" s="84">
        <v>117</v>
      </c>
      <c r="E8" s="84">
        <v>154</v>
      </c>
      <c r="F8" s="84">
        <v>133</v>
      </c>
      <c r="G8" s="84">
        <v>149</v>
      </c>
      <c r="H8" s="84">
        <v>237</v>
      </c>
      <c r="I8" s="84">
        <v>162</v>
      </c>
      <c r="J8" s="84">
        <v>312</v>
      </c>
      <c r="K8" s="31">
        <f>SUM(B8:J8)</f>
        <v>1691</v>
      </c>
    </row>
    <row r="9" spans="1:11">
      <c r="A9" s="9" t="s">
        <v>9</v>
      </c>
      <c r="B9" s="8">
        <f>B8/B2</f>
        <v>0.27272727272727271</v>
      </c>
      <c r="C9" s="8">
        <f t="shared" ref="C9:K9" si="1">C8/C2</f>
        <v>0.2188782489740082</v>
      </c>
      <c r="D9" s="8">
        <f t="shared" si="1"/>
        <v>0.20383275261324041</v>
      </c>
      <c r="E9" s="8">
        <f t="shared" si="1"/>
        <v>0.26506024096385544</v>
      </c>
      <c r="F9" s="8">
        <f t="shared" si="1"/>
        <v>0.21947194719471946</v>
      </c>
      <c r="G9" s="8">
        <f t="shared" si="1"/>
        <v>0.24916387959866221</v>
      </c>
      <c r="H9" s="8">
        <f t="shared" si="1"/>
        <v>0.24559585492227978</v>
      </c>
      <c r="I9" s="8">
        <f t="shared" si="1"/>
        <v>0.21803499327052489</v>
      </c>
      <c r="J9" s="8">
        <f t="shared" si="1"/>
        <v>0.29913710450623204</v>
      </c>
      <c r="K9" s="8">
        <f t="shared" si="1"/>
        <v>0.24794721407624634</v>
      </c>
    </row>
    <row r="10" spans="1:11">
      <c r="A10" s="14" t="s">
        <v>2</v>
      </c>
      <c r="B10" s="85">
        <v>134</v>
      </c>
      <c r="C10" s="86">
        <v>75</v>
      </c>
      <c r="D10" s="85">
        <v>58</v>
      </c>
      <c r="E10" s="86">
        <v>82</v>
      </c>
      <c r="F10" s="85">
        <v>72</v>
      </c>
      <c r="G10" s="86">
        <v>71</v>
      </c>
      <c r="H10" s="85">
        <v>129</v>
      </c>
      <c r="I10" s="86">
        <v>83</v>
      </c>
      <c r="J10" s="85">
        <v>154</v>
      </c>
      <c r="K10" s="15">
        <f t="shared" ref="K10" si="2">SUM(B10:J10)</f>
        <v>858</v>
      </c>
    </row>
    <row r="11" spans="1:11">
      <c r="A11" s="16" t="s">
        <v>3</v>
      </c>
      <c r="B11" s="87">
        <v>133</v>
      </c>
      <c r="C11" s="88">
        <v>85</v>
      </c>
      <c r="D11" s="87">
        <v>59</v>
      </c>
      <c r="E11" s="88">
        <v>72</v>
      </c>
      <c r="F11" s="87">
        <v>61</v>
      </c>
      <c r="G11" s="88">
        <v>78</v>
      </c>
      <c r="H11" s="87">
        <v>108</v>
      </c>
      <c r="I11" s="88">
        <v>79</v>
      </c>
      <c r="J11" s="87">
        <v>158</v>
      </c>
      <c r="K11" s="17">
        <f t="shared" ref="K11" si="3">SUM(B11:J11)</f>
        <v>833</v>
      </c>
    </row>
    <row r="12" spans="1:11">
      <c r="A12" s="22" t="s">
        <v>4</v>
      </c>
      <c r="B12" s="23">
        <f>SUM(B10:B11)</f>
        <v>267</v>
      </c>
      <c r="C12" s="24">
        <f t="shared" ref="C12:K12" si="4">SUM(C10:C11)</f>
        <v>160</v>
      </c>
      <c r="D12" s="24">
        <f t="shared" si="4"/>
        <v>117</v>
      </c>
      <c r="E12" s="24">
        <f t="shared" si="4"/>
        <v>154</v>
      </c>
      <c r="F12" s="24">
        <f t="shared" si="4"/>
        <v>133</v>
      </c>
      <c r="G12" s="24">
        <f t="shared" si="4"/>
        <v>149</v>
      </c>
      <c r="H12" s="24">
        <f t="shared" si="4"/>
        <v>237</v>
      </c>
      <c r="I12" s="24">
        <f t="shared" si="4"/>
        <v>162</v>
      </c>
      <c r="J12" s="24">
        <f t="shared" si="4"/>
        <v>312</v>
      </c>
      <c r="K12" s="24">
        <f t="shared" si="4"/>
        <v>1691</v>
      </c>
    </row>
    <row r="13" spans="1:11" s="13" customFormat="1" ht="3.75" customHeigh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</row>
    <row r="14" spans="1:11">
      <c r="A14" s="19" t="s">
        <v>6</v>
      </c>
      <c r="B14" s="26">
        <v>598</v>
      </c>
      <c r="C14" s="26">
        <v>430</v>
      </c>
      <c r="D14" s="26">
        <v>298</v>
      </c>
      <c r="E14" s="26">
        <v>359</v>
      </c>
      <c r="F14" s="26">
        <v>365</v>
      </c>
      <c r="G14" s="26">
        <v>384</v>
      </c>
      <c r="H14" s="26">
        <v>623</v>
      </c>
      <c r="I14" s="26">
        <v>460</v>
      </c>
      <c r="J14" s="26">
        <v>675</v>
      </c>
      <c r="K14" s="32">
        <f t="shared" ref="K14:K20" si="5">SUM(B14:J14)</f>
        <v>4192</v>
      </c>
    </row>
    <row r="15" spans="1:11">
      <c r="A15" s="9" t="s">
        <v>9</v>
      </c>
      <c r="B15" s="8">
        <f>B14/B2</f>
        <v>0.61082737487231864</v>
      </c>
      <c r="C15" s="8">
        <f t="shared" ref="C15:J15" si="6">C14/C2</f>
        <v>0.58823529411764708</v>
      </c>
      <c r="D15" s="8">
        <f t="shared" si="6"/>
        <v>0.51916376306620204</v>
      </c>
      <c r="E15" s="8">
        <f t="shared" si="6"/>
        <v>0.61790017211703963</v>
      </c>
      <c r="F15" s="8">
        <f t="shared" si="6"/>
        <v>0.60231023102310233</v>
      </c>
      <c r="G15" s="8">
        <f t="shared" si="6"/>
        <v>0.64214046822742477</v>
      </c>
      <c r="H15" s="8">
        <f t="shared" si="6"/>
        <v>0.64559585492227978</v>
      </c>
      <c r="I15" s="8">
        <f t="shared" si="6"/>
        <v>0.61911170928667569</v>
      </c>
      <c r="J15" s="8">
        <f t="shared" si="6"/>
        <v>0.64717162032598274</v>
      </c>
      <c r="K15" s="8">
        <f>K14/K2</f>
        <v>0.61466275659824043</v>
      </c>
    </row>
    <row r="16" spans="1:11">
      <c r="A16" s="14" t="s">
        <v>2</v>
      </c>
      <c r="B16" s="85">
        <v>288</v>
      </c>
      <c r="C16" s="86">
        <v>208</v>
      </c>
      <c r="D16" s="86">
        <v>138</v>
      </c>
      <c r="E16" s="86">
        <v>192</v>
      </c>
      <c r="F16" s="86">
        <v>187</v>
      </c>
      <c r="G16" s="86">
        <v>191</v>
      </c>
      <c r="H16" s="86">
        <v>311</v>
      </c>
      <c r="I16" s="86">
        <v>224</v>
      </c>
      <c r="J16" s="86">
        <v>335</v>
      </c>
      <c r="K16" s="15">
        <f t="shared" ref="K16:K17" si="7">SUM(B16:J16)</f>
        <v>2074</v>
      </c>
    </row>
    <row r="17" spans="1:11">
      <c r="A17" s="16" t="s">
        <v>3</v>
      </c>
      <c r="B17" s="89">
        <v>310</v>
      </c>
      <c r="C17" s="90">
        <v>222</v>
      </c>
      <c r="D17" s="90">
        <v>160</v>
      </c>
      <c r="E17" s="90">
        <v>167</v>
      </c>
      <c r="F17" s="90">
        <v>178</v>
      </c>
      <c r="G17" s="90">
        <v>193</v>
      </c>
      <c r="H17" s="90">
        <v>312</v>
      </c>
      <c r="I17" s="88">
        <v>236</v>
      </c>
      <c r="J17" s="90">
        <v>340</v>
      </c>
      <c r="K17" s="17">
        <f t="shared" si="7"/>
        <v>2118</v>
      </c>
    </row>
    <row r="18" spans="1:11">
      <c r="A18" s="22" t="s">
        <v>4</v>
      </c>
      <c r="B18" s="23">
        <f>SUM(B16:B17)</f>
        <v>598</v>
      </c>
      <c r="C18" s="24">
        <f t="shared" ref="C18" si="8">SUM(C16:C17)</f>
        <v>430</v>
      </c>
      <c r="D18" s="24">
        <f t="shared" ref="D18" si="9">SUM(D16:D17)</f>
        <v>298</v>
      </c>
      <c r="E18" s="24">
        <f t="shared" ref="E18" si="10">SUM(E16:E17)</f>
        <v>359</v>
      </c>
      <c r="F18" s="24">
        <f t="shared" ref="F18" si="11">SUM(F16:F17)</f>
        <v>365</v>
      </c>
      <c r="G18" s="24">
        <f t="shared" ref="G18" si="12">SUM(G16:G17)</f>
        <v>384</v>
      </c>
      <c r="H18" s="24">
        <f t="shared" ref="H18" si="13">SUM(H16:H17)</f>
        <v>623</v>
      </c>
      <c r="I18" s="24">
        <f t="shared" ref="I18" si="14">SUM(I16:I17)</f>
        <v>460</v>
      </c>
      <c r="J18" s="24">
        <f t="shared" ref="J18" si="15">SUM(J16:J17)</f>
        <v>675</v>
      </c>
      <c r="K18" s="24">
        <f t="shared" ref="K18" si="16">SUM(K16:K17)</f>
        <v>4192</v>
      </c>
    </row>
    <row r="19" spans="1:11" s="13" customFormat="1" ht="3.75" customHeight="1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spans="1:11">
      <c r="A20" s="19" t="s">
        <v>7</v>
      </c>
      <c r="B20" s="26">
        <v>711</v>
      </c>
      <c r="C20" s="26">
        <v>550</v>
      </c>
      <c r="D20" s="26">
        <v>377</v>
      </c>
      <c r="E20" s="26">
        <v>448</v>
      </c>
      <c r="F20" s="26">
        <v>459</v>
      </c>
      <c r="G20" s="26">
        <v>453</v>
      </c>
      <c r="H20" s="26">
        <v>726</v>
      </c>
      <c r="I20" s="26">
        <v>570</v>
      </c>
      <c r="J20" s="26">
        <v>842</v>
      </c>
      <c r="K20" s="32">
        <f t="shared" si="5"/>
        <v>5136</v>
      </c>
    </row>
    <row r="21" spans="1:11">
      <c r="A21" s="18" t="s">
        <v>9</v>
      </c>
      <c r="B21" s="7">
        <f>B20/B2</f>
        <v>0.72625127681307455</v>
      </c>
      <c r="C21" s="7">
        <f t="shared" ref="C21:J21" si="17">C20/C2</f>
        <v>0.75239398084815323</v>
      </c>
      <c r="D21" s="7">
        <f t="shared" si="17"/>
        <v>0.65679442508710806</v>
      </c>
      <c r="E21" s="7">
        <f t="shared" si="17"/>
        <v>0.77108433734939763</v>
      </c>
      <c r="F21" s="7">
        <f t="shared" si="17"/>
        <v>0.75742574257425743</v>
      </c>
      <c r="G21" s="7">
        <f t="shared" si="17"/>
        <v>0.75752508361204018</v>
      </c>
      <c r="H21" s="7">
        <f t="shared" si="17"/>
        <v>0.75233160621761663</v>
      </c>
      <c r="I21" s="7">
        <f t="shared" si="17"/>
        <v>0.7671601615074024</v>
      </c>
      <c r="J21" s="7">
        <f t="shared" si="17"/>
        <v>0.80728667305848512</v>
      </c>
      <c r="K21" s="7">
        <f>K20/K2</f>
        <v>0.75307917888563047</v>
      </c>
    </row>
    <row r="22" spans="1:11">
      <c r="A22" s="14" t="s">
        <v>2</v>
      </c>
      <c r="B22" s="85">
        <v>348</v>
      </c>
      <c r="C22" s="86">
        <v>263</v>
      </c>
      <c r="D22" s="86">
        <v>179</v>
      </c>
      <c r="E22" s="86">
        <v>233</v>
      </c>
      <c r="F22" s="86">
        <v>237</v>
      </c>
      <c r="G22" s="86">
        <v>231</v>
      </c>
      <c r="H22" s="86">
        <v>366</v>
      </c>
      <c r="I22" s="86">
        <v>279</v>
      </c>
      <c r="J22" s="86">
        <v>426</v>
      </c>
      <c r="K22" s="15">
        <f t="shared" ref="K22:K23" si="18">SUM(B22:J22)</f>
        <v>2562</v>
      </c>
    </row>
    <row r="23" spans="1:11">
      <c r="A23" s="16" t="s">
        <v>3</v>
      </c>
      <c r="B23" s="89">
        <v>363</v>
      </c>
      <c r="C23" s="90">
        <v>287</v>
      </c>
      <c r="D23" s="90">
        <v>198</v>
      </c>
      <c r="E23" s="90">
        <v>215</v>
      </c>
      <c r="F23" s="90">
        <v>222</v>
      </c>
      <c r="G23" s="90">
        <v>222</v>
      </c>
      <c r="H23" s="90">
        <v>360</v>
      </c>
      <c r="I23" s="90">
        <v>291</v>
      </c>
      <c r="J23" s="90">
        <v>416</v>
      </c>
      <c r="K23" s="17">
        <f t="shared" si="18"/>
        <v>2574</v>
      </c>
    </row>
    <row r="24" spans="1:11">
      <c r="A24" s="22" t="s">
        <v>4</v>
      </c>
      <c r="B24" s="25">
        <f>SUM(B22:B23)</f>
        <v>711</v>
      </c>
      <c r="C24" s="24">
        <f t="shared" ref="C24" si="19">SUM(C22:C23)</f>
        <v>550</v>
      </c>
      <c r="D24" s="24">
        <f t="shared" ref="D24" si="20">SUM(D22:D23)</f>
        <v>377</v>
      </c>
      <c r="E24" s="24">
        <f t="shared" ref="E24" si="21">SUM(E22:E23)</f>
        <v>448</v>
      </c>
      <c r="F24" s="24">
        <f t="shared" ref="F24" si="22">SUM(F22:F23)</f>
        <v>459</v>
      </c>
      <c r="G24" s="24">
        <f t="shared" ref="G24" si="23">SUM(G22:G23)</f>
        <v>453</v>
      </c>
      <c r="H24" s="24">
        <f t="shared" ref="H24" si="24">SUM(H22:H23)</f>
        <v>726</v>
      </c>
      <c r="I24" s="24">
        <f t="shared" ref="I24" si="25">SUM(I22:I23)</f>
        <v>570</v>
      </c>
      <c r="J24" s="24">
        <f t="shared" ref="J24" si="26">SUM(J22:J23)</f>
        <v>842</v>
      </c>
      <c r="K24" s="24">
        <f t="shared" ref="K24" si="27">SUM(K22:K23)</f>
        <v>5136</v>
      </c>
    </row>
    <row r="25" spans="1:11">
      <c r="A25" s="20" t="s">
        <v>8</v>
      </c>
      <c r="B25" s="21">
        <f>B20</f>
        <v>711</v>
      </c>
      <c r="C25" s="21">
        <f t="shared" ref="C25:J25" si="28">C20</f>
        <v>550</v>
      </c>
      <c r="D25" s="21">
        <f t="shared" si="28"/>
        <v>377</v>
      </c>
      <c r="E25" s="21">
        <f t="shared" si="28"/>
        <v>448</v>
      </c>
      <c r="F25" s="21">
        <f t="shared" si="28"/>
        <v>459</v>
      </c>
      <c r="G25" s="21">
        <f t="shared" si="28"/>
        <v>453</v>
      </c>
      <c r="H25" s="21">
        <f t="shared" si="28"/>
        <v>726</v>
      </c>
      <c r="I25" s="21">
        <f t="shared" si="28"/>
        <v>570</v>
      </c>
      <c r="J25" s="21">
        <f t="shared" si="28"/>
        <v>842</v>
      </c>
      <c r="K25" s="33">
        <f>K20</f>
        <v>5136</v>
      </c>
    </row>
    <row r="26" spans="1:11">
      <c r="A26" s="18" t="s">
        <v>9</v>
      </c>
      <c r="B26" s="7">
        <f>B25/B2</f>
        <v>0.72625127681307455</v>
      </c>
      <c r="C26" s="7">
        <f t="shared" ref="C26:K26" si="29">C25/C2</f>
        <v>0.75239398084815323</v>
      </c>
      <c r="D26" s="7">
        <f t="shared" si="29"/>
        <v>0.65679442508710806</v>
      </c>
      <c r="E26" s="7">
        <f t="shared" si="29"/>
        <v>0.77108433734939763</v>
      </c>
      <c r="F26" s="7">
        <f t="shared" si="29"/>
        <v>0.75742574257425743</v>
      </c>
      <c r="G26" s="7">
        <f t="shared" si="29"/>
        <v>0.75752508361204018</v>
      </c>
      <c r="H26" s="7">
        <f t="shared" si="29"/>
        <v>0.75233160621761663</v>
      </c>
      <c r="I26" s="7">
        <f t="shared" si="29"/>
        <v>0.7671601615074024</v>
      </c>
      <c r="J26" s="7">
        <f t="shared" si="29"/>
        <v>0.80728667305848512</v>
      </c>
      <c r="K26" s="7">
        <f t="shared" si="29"/>
        <v>0.75307917888563047</v>
      </c>
    </row>
    <row r="28" spans="1:11">
      <c r="A28" t="s">
        <v>34</v>
      </c>
      <c r="C28">
        <v>2</v>
      </c>
    </row>
  </sheetData>
  <sheetProtection sheet="1" objects="1" scenarios="1"/>
  <conditionalFormatting sqref="B5">
    <cfRule type="cellIs" dxfId="91" priority="134" operator="equal">
      <formula>$B$2</formula>
    </cfRule>
  </conditionalFormatting>
  <conditionalFormatting sqref="C5">
    <cfRule type="cellIs" dxfId="90" priority="133" operator="equal">
      <formula>$C$2</formula>
    </cfRule>
  </conditionalFormatting>
  <conditionalFormatting sqref="D5">
    <cfRule type="cellIs" dxfId="89" priority="132" operator="equal">
      <formula>$D$2</formula>
    </cfRule>
  </conditionalFormatting>
  <conditionalFormatting sqref="E5">
    <cfRule type="cellIs" dxfId="88" priority="131" operator="equal">
      <formula>$E$2</formula>
    </cfRule>
  </conditionalFormatting>
  <conditionalFormatting sqref="F5">
    <cfRule type="cellIs" dxfId="87" priority="130" operator="equal">
      <formula>$F$2</formula>
    </cfRule>
  </conditionalFormatting>
  <conditionalFormatting sqref="G5">
    <cfRule type="cellIs" dxfId="86" priority="129" operator="equal">
      <formula>$G$2</formula>
    </cfRule>
  </conditionalFormatting>
  <conditionalFormatting sqref="H5">
    <cfRule type="cellIs" dxfId="85" priority="128" operator="equal">
      <formula>$H$2</formula>
    </cfRule>
  </conditionalFormatting>
  <conditionalFormatting sqref="I5">
    <cfRule type="cellIs" dxfId="84" priority="127" operator="equal">
      <formula>$I$2</formula>
    </cfRule>
  </conditionalFormatting>
  <conditionalFormatting sqref="J5">
    <cfRule type="cellIs" dxfId="83" priority="126" operator="equal">
      <formula>$J$2</formula>
    </cfRule>
  </conditionalFormatting>
  <conditionalFormatting sqref="K5">
    <cfRule type="cellIs" dxfId="82" priority="125" operator="equal">
      <formula>$K$2</formula>
    </cfRule>
  </conditionalFormatting>
  <conditionalFormatting sqref="B14">
    <cfRule type="cellIs" dxfId="81" priority="80" operator="lessThan">
      <formula>$B$8</formula>
    </cfRule>
  </conditionalFormatting>
  <conditionalFormatting sqref="C14">
    <cfRule type="cellIs" dxfId="80" priority="79" operator="lessThan">
      <formula>$C$8</formula>
    </cfRule>
  </conditionalFormatting>
  <conditionalFormatting sqref="D14">
    <cfRule type="cellIs" dxfId="79" priority="78" operator="lessThan">
      <formula>$D$8</formula>
    </cfRule>
  </conditionalFormatting>
  <conditionalFormatting sqref="E14">
    <cfRule type="cellIs" dxfId="78" priority="77" operator="lessThan">
      <formula>$E$8</formula>
    </cfRule>
  </conditionalFormatting>
  <conditionalFormatting sqref="F14">
    <cfRule type="cellIs" dxfId="77" priority="76" operator="lessThan">
      <formula>$F$8</formula>
    </cfRule>
  </conditionalFormatting>
  <conditionalFormatting sqref="G14">
    <cfRule type="cellIs" dxfId="76" priority="75" operator="lessThan">
      <formula>$G$8</formula>
    </cfRule>
  </conditionalFormatting>
  <conditionalFormatting sqref="H14">
    <cfRule type="cellIs" dxfId="75" priority="74" operator="lessThan">
      <formula>$H$8</formula>
    </cfRule>
  </conditionalFormatting>
  <conditionalFormatting sqref="I14">
    <cfRule type="cellIs" dxfId="74" priority="73" operator="lessThan">
      <formula>$I$8</formula>
    </cfRule>
  </conditionalFormatting>
  <conditionalFormatting sqref="J14">
    <cfRule type="cellIs" dxfId="73" priority="72" operator="lessThan">
      <formula>$J$8</formula>
    </cfRule>
  </conditionalFormatting>
  <conditionalFormatting sqref="K14">
    <cfRule type="cellIs" dxfId="72" priority="71" operator="lessThan">
      <formula>$K$8</formula>
    </cfRule>
  </conditionalFormatting>
  <conditionalFormatting sqref="G20">
    <cfRule type="cellIs" dxfId="71" priority="65" operator="lessThan">
      <formula>$G$14</formula>
    </cfRule>
    <cfRule type="cellIs" dxfId="70" priority="5" operator="lessThan">
      <formula>$G$14</formula>
    </cfRule>
  </conditionalFormatting>
  <conditionalFormatting sqref="H20">
    <cfRule type="cellIs" dxfId="69" priority="64" operator="lessThan">
      <formula>$H$14</formula>
    </cfRule>
    <cfRule type="cellIs" dxfId="68" priority="4" operator="lessThan">
      <formula>$H$14</formula>
    </cfRule>
  </conditionalFormatting>
  <conditionalFormatting sqref="I20">
    <cfRule type="cellIs" dxfId="67" priority="63" operator="lessThan">
      <formula>$I$14</formula>
    </cfRule>
    <cfRule type="cellIs" dxfId="66" priority="3" operator="lessThan">
      <formula>$I$14</formula>
    </cfRule>
  </conditionalFormatting>
  <conditionalFormatting sqref="J20">
    <cfRule type="cellIs" dxfId="65" priority="62" operator="lessThan">
      <formula>$J$14</formula>
    </cfRule>
    <cfRule type="cellIs" dxfId="64" priority="2" operator="lessThan">
      <formula>$J$14</formula>
    </cfRule>
  </conditionalFormatting>
  <conditionalFormatting sqref="K20">
    <cfRule type="cellIs" dxfId="63" priority="61" operator="lessThan">
      <formula>$K$14</formula>
    </cfRule>
    <cfRule type="cellIs" dxfId="62" priority="1" operator="lessThan">
      <formula>$K$14</formula>
    </cfRule>
  </conditionalFormatting>
  <conditionalFormatting sqref="B25:J25">
    <cfRule type="cellIs" dxfId="61" priority="60" operator="greaterThan">
      <formula>$B$2</formula>
    </cfRule>
  </conditionalFormatting>
  <conditionalFormatting sqref="C25">
    <cfRule type="cellIs" dxfId="60" priority="59" operator="greaterThan">
      <formula>$C$2</formula>
    </cfRule>
  </conditionalFormatting>
  <conditionalFormatting sqref="D25">
    <cfRule type="cellIs" dxfId="59" priority="58" operator="greaterThan">
      <formula>$D$2</formula>
    </cfRule>
  </conditionalFormatting>
  <conditionalFormatting sqref="E25">
    <cfRule type="cellIs" dxfId="58" priority="57" operator="greaterThan">
      <formula>$E$2</formula>
    </cfRule>
  </conditionalFormatting>
  <conditionalFormatting sqref="F25">
    <cfRule type="cellIs" dxfId="57" priority="56" operator="greaterThan">
      <formula>$F$2</formula>
    </cfRule>
  </conditionalFormatting>
  <conditionalFormatting sqref="G25">
    <cfRule type="cellIs" dxfId="56" priority="55" operator="greaterThan">
      <formula>$G$2</formula>
    </cfRule>
  </conditionalFormatting>
  <conditionalFormatting sqref="H25">
    <cfRule type="cellIs" dxfId="55" priority="54" operator="greaterThan">
      <formula>$H$2</formula>
    </cfRule>
  </conditionalFormatting>
  <conditionalFormatting sqref="I25">
    <cfRule type="cellIs" dxfId="54" priority="53" operator="greaterThan">
      <formula>$I$2</formula>
    </cfRule>
  </conditionalFormatting>
  <conditionalFormatting sqref="J25">
    <cfRule type="cellIs" dxfId="53" priority="52" operator="greaterThan">
      <formula>$J$2</formula>
    </cfRule>
  </conditionalFormatting>
  <conditionalFormatting sqref="K25">
    <cfRule type="cellIs" dxfId="52" priority="51" operator="greaterThan">
      <formula>$K$2</formula>
    </cfRule>
  </conditionalFormatting>
  <conditionalFormatting sqref="B12">
    <cfRule type="cellIs" dxfId="51" priority="50" operator="notEqual">
      <formula>$B$8</formula>
    </cfRule>
  </conditionalFormatting>
  <conditionalFormatting sqref="C12">
    <cfRule type="cellIs" dxfId="50" priority="47" operator="notEqual">
      <formula>$C$8</formula>
    </cfRule>
  </conditionalFormatting>
  <conditionalFormatting sqref="D12">
    <cfRule type="cellIs" dxfId="49" priority="46" operator="notEqual">
      <formula>$D$8</formula>
    </cfRule>
  </conditionalFormatting>
  <conditionalFormatting sqref="E12">
    <cfRule type="cellIs" dxfId="48" priority="45" operator="notEqual">
      <formula>$E$8</formula>
    </cfRule>
  </conditionalFormatting>
  <conditionalFormatting sqref="F12">
    <cfRule type="cellIs" dxfId="47" priority="44" operator="notEqual">
      <formula>$F$8</formula>
    </cfRule>
  </conditionalFormatting>
  <conditionalFormatting sqref="H12">
    <cfRule type="cellIs" dxfId="46" priority="42" operator="notEqual">
      <formula>$H$8</formula>
    </cfRule>
  </conditionalFormatting>
  <conditionalFormatting sqref="G12">
    <cfRule type="cellIs" dxfId="45" priority="41" operator="notEqual">
      <formula>$G$8</formula>
    </cfRule>
  </conditionalFormatting>
  <conditionalFormatting sqref="I12">
    <cfRule type="cellIs" dxfId="44" priority="40" operator="notEqual">
      <formula>$I$8</formula>
    </cfRule>
  </conditionalFormatting>
  <conditionalFormatting sqref="J12">
    <cfRule type="cellIs" dxfId="43" priority="39" operator="notEqual">
      <formula>$J$8</formula>
    </cfRule>
  </conditionalFormatting>
  <conditionalFormatting sqref="B14 D14 F14 H14 J14">
    <cfRule type="cellIs" dxfId="42" priority="38" operator="lessThan">
      <formula>$B$8</formula>
    </cfRule>
  </conditionalFormatting>
  <conditionalFormatting sqref="C14 E14 G14 I14">
    <cfRule type="cellIs" dxfId="41" priority="37" operator="lessThan">
      <formula>$C$8</formula>
    </cfRule>
  </conditionalFormatting>
  <conditionalFormatting sqref="D14">
    <cfRule type="cellIs" dxfId="40" priority="36" operator="lessThan">
      <formula>$D$8</formula>
    </cfRule>
  </conditionalFormatting>
  <conditionalFormatting sqref="E14">
    <cfRule type="cellIs" dxfId="39" priority="35" operator="lessThan">
      <formula>$E$8</formula>
    </cfRule>
  </conditionalFormatting>
  <conditionalFormatting sqref="F14">
    <cfRule type="cellIs" dxfId="38" priority="34" operator="lessThan">
      <formula>$F$8</formula>
    </cfRule>
  </conditionalFormatting>
  <conditionalFormatting sqref="G14">
    <cfRule type="cellIs" dxfId="37" priority="33" operator="lessThan">
      <formula>$G$8</formula>
    </cfRule>
  </conditionalFormatting>
  <conditionalFormatting sqref="H14">
    <cfRule type="cellIs" dxfId="36" priority="32" operator="lessThan">
      <formula>$H$8</formula>
    </cfRule>
  </conditionalFormatting>
  <conditionalFormatting sqref="I14">
    <cfRule type="cellIs" dxfId="35" priority="31" operator="lessThan">
      <formula>$I$8</formula>
    </cfRule>
  </conditionalFormatting>
  <conditionalFormatting sqref="J14">
    <cfRule type="cellIs" dxfId="34" priority="30" operator="lessThan">
      <formula>$J$8</formula>
    </cfRule>
  </conditionalFormatting>
  <conditionalFormatting sqref="J20 H20">
    <cfRule type="cellIs" dxfId="33" priority="29" operator="lessThan">
      <formula>$B$14</formula>
    </cfRule>
  </conditionalFormatting>
  <conditionalFormatting sqref="G20 I20">
    <cfRule type="cellIs" dxfId="32" priority="28" operator="lessThan">
      <formula>$C$14</formula>
    </cfRule>
  </conditionalFormatting>
  <conditionalFormatting sqref="G20">
    <cfRule type="cellIs" dxfId="31" priority="24" operator="lessThan">
      <formula>$G$14</formula>
    </cfRule>
  </conditionalFormatting>
  <conditionalFormatting sqref="H20">
    <cfRule type="cellIs" dxfId="30" priority="23" operator="lessThan">
      <formula>$H$14</formula>
    </cfRule>
  </conditionalFormatting>
  <conditionalFormatting sqref="I20">
    <cfRule type="cellIs" dxfId="29" priority="22" operator="lessThan">
      <formula>$I$14</formula>
    </cfRule>
  </conditionalFormatting>
  <conditionalFormatting sqref="J20">
    <cfRule type="cellIs" dxfId="28" priority="21" operator="lessThan">
      <formula>$J$14</formula>
    </cfRule>
  </conditionalFormatting>
  <conditionalFormatting sqref="B20">
    <cfRule type="cellIs" dxfId="27" priority="10" operator="lessThan">
      <formula>$B$14</formula>
    </cfRule>
  </conditionalFormatting>
  <conditionalFormatting sqref="C20">
    <cfRule type="cellIs" dxfId="26" priority="9" operator="lessThan">
      <formula>$C$14</formula>
    </cfRule>
  </conditionalFormatting>
  <conditionalFormatting sqref="D20">
    <cfRule type="cellIs" dxfId="25" priority="8" operator="lessThan">
      <formula>$D$14</formula>
    </cfRule>
  </conditionalFormatting>
  <conditionalFormatting sqref="E20">
    <cfRule type="cellIs" dxfId="24" priority="7" operator="lessThan">
      <formula>$E$14</formula>
    </cfRule>
  </conditionalFormatting>
  <conditionalFormatting sqref="F20">
    <cfRule type="cellIs" dxfId="23" priority="6" operator="lessThan">
      <formula>$F$14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&amp;C&amp;"-,Grassetto"&amp;18Elezioni Comunali 2019 -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Z34"/>
  <sheetViews>
    <sheetView view="pageBreakPreview" zoomScale="70" zoomScaleNormal="100" zoomScaleSheetLayoutView="70" workbookViewId="0">
      <selection activeCell="S23" sqref="S23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59" t="s">
        <v>39</v>
      </c>
      <c r="C1" s="159"/>
      <c r="D1" s="159"/>
      <c r="E1" s="159"/>
      <c r="F1" s="159"/>
      <c r="G1" s="159"/>
      <c r="H1" s="159"/>
      <c r="J1" s="159" t="str">
        <f t="shared" ref="J1" si="0">$B$1</f>
        <v>Sezione 9 - Torri</v>
      </c>
      <c r="K1" s="159"/>
      <c r="L1" s="159"/>
      <c r="M1" s="159"/>
      <c r="N1" s="159"/>
      <c r="O1" s="159"/>
      <c r="P1" s="159"/>
      <c r="R1" s="159" t="str">
        <f t="shared" ref="R1" si="1">$B$1</f>
        <v>Sezione 9 - Torri</v>
      </c>
      <c r="S1" s="159"/>
      <c r="T1" s="159"/>
      <c r="U1" s="159"/>
      <c r="V1" s="159"/>
      <c r="W1" s="159"/>
      <c r="X1" s="159"/>
    </row>
    <row r="2" spans="1:26" ht="21" customHeight="1">
      <c r="A2" s="91"/>
      <c r="B2" s="160" t="s">
        <v>80</v>
      </c>
      <c r="C2" s="160"/>
      <c r="D2" s="160"/>
      <c r="E2" s="160"/>
      <c r="F2" s="160"/>
      <c r="G2" s="160"/>
      <c r="H2" s="160"/>
      <c r="J2" s="160" t="s">
        <v>80</v>
      </c>
      <c r="K2" s="160"/>
      <c r="L2" s="160"/>
      <c r="M2" s="160"/>
      <c r="N2" s="160"/>
      <c r="O2" s="160"/>
      <c r="P2" s="160"/>
      <c r="R2" s="160" t="s">
        <v>80</v>
      </c>
      <c r="S2" s="160"/>
      <c r="T2" s="160"/>
      <c r="U2" s="160"/>
      <c r="V2" s="160"/>
      <c r="W2" s="160"/>
      <c r="X2" s="160"/>
    </row>
    <row r="3" spans="1:26">
      <c r="C3" s="117" t="s">
        <v>23</v>
      </c>
      <c r="D3" s="118">
        <f>'Elettori-Votanti'!J2</f>
        <v>1043</v>
      </c>
      <c r="F3" s="95" t="s">
        <v>81</v>
      </c>
      <c r="G3" s="46" t="s">
        <v>8</v>
      </c>
      <c r="H3" s="47">
        <f>'Elettori-Votanti'!J25</f>
        <v>842</v>
      </c>
      <c r="K3" s="117" t="s">
        <v>23</v>
      </c>
      <c r="L3" s="118">
        <f t="shared" ref="L3:L5" si="2">D3</f>
        <v>1043</v>
      </c>
      <c r="N3" s="95" t="s">
        <v>81</v>
      </c>
      <c r="O3" s="46" t="s">
        <v>8</v>
      </c>
      <c r="P3" s="47">
        <f t="shared" ref="P3:P7" si="3">H3</f>
        <v>842</v>
      </c>
      <c r="S3" s="117" t="s">
        <v>23</v>
      </c>
      <c r="T3" s="118">
        <f t="shared" ref="T3:T5" si="4">L3</f>
        <v>1043</v>
      </c>
      <c r="V3" s="95" t="s">
        <v>81</v>
      </c>
      <c r="W3" s="46" t="s">
        <v>8</v>
      </c>
      <c r="X3" s="47">
        <f t="shared" ref="X3:X7" si="5">H3</f>
        <v>842</v>
      </c>
    </row>
    <row r="4" spans="1:26">
      <c r="C4" s="48" t="s">
        <v>2</v>
      </c>
      <c r="D4" s="49">
        <f>'Elettori-Votanti'!J3</f>
        <v>510</v>
      </c>
      <c r="F4" s="96" t="s">
        <v>82</v>
      </c>
      <c r="G4" s="112" t="s">
        <v>24</v>
      </c>
      <c r="H4" s="113">
        <v>13</v>
      </c>
      <c r="K4" s="48" t="s">
        <v>2</v>
      </c>
      <c r="L4" s="49">
        <f t="shared" si="2"/>
        <v>510</v>
      </c>
      <c r="N4" s="96" t="s">
        <v>82</v>
      </c>
      <c r="O4" s="112" t="s">
        <v>24</v>
      </c>
      <c r="P4" s="124">
        <f t="shared" si="3"/>
        <v>13</v>
      </c>
      <c r="S4" s="48" t="s">
        <v>2</v>
      </c>
      <c r="T4" s="49">
        <f t="shared" si="4"/>
        <v>510</v>
      </c>
      <c r="V4" s="96" t="s">
        <v>82</v>
      </c>
      <c r="W4" s="112" t="s">
        <v>24</v>
      </c>
      <c r="X4" s="124">
        <f t="shared" si="5"/>
        <v>13</v>
      </c>
    </row>
    <row r="5" spans="1:26">
      <c r="C5" s="50" t="s">
        <v>3</v>
      </c>
      <c r="D5" s="51">
        <f>'Elettori-Votanti'!J4</f>
        <v>533</v>
      </c>
      <c r="F5" s="96" t="s">
        <v>83</v>
      </c>
      <c r="G5" s="112" t="s">
        <v>25</v>
      </c>
      <c r="H5" s="113">
        <v>14</v>
      </c>
      <c r="K5" s="50" t="s">
        <v>3</v>
      </c>
      <c r="L5" s="51">
        <f t="shared" si="2"/>
        <v>533</v>
      </c>
      <c r="N5" s="96" t="s">
        <v>83</v>
      </c>
      <c r="O5" s="112" t="s">
        <v>25</v>
      </c>
      <c r="P5" s="124">
        <f t="shared" si="3"/>
        <v>14</v>
      </c>
      <c r="S5" s="50" t="s">
        <v>3</v>
      </c>
      <c r="T5" s="51">
        <f t="shared" si="4"/>
        <v>533</v>
      </c>
      <c r="V5" s="96" t="s">
        <v>83</v>
      </c>
      <c r="W5" s="112" t="s">
        <v>25</v>
      </c>
      <c r="X5" s="124">
        <f t="shared" si="5"/>
        <v>14</v>
      </c>
    </row>
    <row r="6" spans="1:26">
      <c r="C6" s="38"/>
      <c r="D6" s="119"/>
      <c r="F6" s="96" t="s">
        <v>84</v>
      </c>
      <c r="G6" s="112" t="s">
        <v>26</v>
      </c>
      <c r="H6" s="113">
        <v>0</v>
      </c>
      <c r="K6" s="38"/>
      <c r="L6" s="119"/>
      <c r="N6" s="96" t="s">
        <v>84</v>
      </c>
      <c r="O6" s="112" t="s">
        <v>26</v>
      </c>
      <c r="P6" s="124">
        <f t="shared" si="3"/>
        <v>0</v>
      </c>
      <c r="S6" s="38"/>
      <c r="T6" s="119"/>
      <c r="V6" s="96" t="s">
        <v>84</v>
      </c>
      <c r="W6" s="112" t="s">
        <v>26</v>
      </c>
      <c r="X6" s="124">
        <f t="shared" si="5"/>
        <v>0</v>
      </c>
    </row>
    <row r="7" spans="1:26">
      <c r="C7" s="100" t="s">
        <v>34</v>
      </c>
      <c r="D7" s="120">
        <f>'Elettori-Votanti'!$C$28</f>
        <v>2</v>
      </c>
      <c r="F7" s="97" t="s">
        <v>85</v>
      </c>
      <c r="G7" s="114" t="s">
        <v>27</v>
      </c>
      <c r="H7" s="115">
        <f>H3-H4-H5-H6</f>
        <v>815</v>
      </c>
      <c r="K7" s="100" t="s">
        <v>34</v>
      </c>
      <c r="L7" s="120">
        <f>'Elettori-Votanti'!$C$28</f>
        <v>2</v>
      </c>
      <c r="N7" s="97" t="s">
        <v>85</v>
      </c>
      <c r="O7" s="114" t="s">
        <v>27</v>
      </c>
      <c r="P7" s="115">
        <f t="shared" si="3"/>
        <v>815</v>
      </c>
      <c r="S7" s="100" t="s">
        <v>34</v>
      </c>
      <c r="T7" s="120">
        <f>'Elettori-Votanti'!$C$28</f>
        <v>2</v>
      </c>
      <c r="V7" s="97" t="s">
        <v>85</v>
      </c>
      <c r="W7" s="114" t="s">
        <v>27</v>
      </c>
      <c r="X7" s="115">
        <f t="shared" si="5"/>
        <v>815</v>
      </c>
    </row>
    <row r="8" spans="1:26">
      <c r="C8" s="121" t="s">
        <v>77</v>
      </c>
      <c r="D8" s="122">
        <f>'Elettori-Votanti'!J26</f>
        <v>0.80728667305848512</v>
      </c>
      <c r="F8" s="100"/>
      <c r="G8" s="59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K8" s="121" t="s">
        <v>77</v>
      </c>
      <c r="L8" s="122">
        <f>$D$8</f>
        <v>0.80728667305848512</v>
      </c>
      <c r="N8" s="100"/>
      <c r="O8" s="59" t="str">
        <f t="shared" ref="O8:P8" si="6">G8</f>
        <v/>
      </c>
      <c r="P8" s="101" t="str">
        <f t="shared" si="6"/>
        <v/>
      </c>
      <c r="S8" s="121" t="s">
        <v>77</v>
      </c>
      <c r="T8" s="122">
        <f>$D$8</f>
        <v>0.80728667305848512</v>
      </c>
      <c r="V8" s="100"/>
      <c r="W8" s="59" t="str">
        <f t="shared" ref="W8:X8" si="7">G8</f>
        <v/>
      </c>
      <c r="X8" s="101" t="str">
        <f t="shared" si="7"/>
        <v/>
      </c>
    </row>
    <row r="9" spans="1:26">
      <c r="C9" s="39"/>
      <c r="D9" s="103"/>
      <c r="F9" s="39"/>
      <c r="G9" s="102"/>
      <c r="H9" s="103"/>
      <c r="K9" s="39"/>
      <c r="L9" s="103"/>
      <c r="N9" s="39"/>
      <c r="O9" s="102"/>
      <c r="P9" s="103"/>
      <c r="S9" s="39"/>
      <c r="T9" s="103"/>
      <c r="V9" s="39"/>
      <c r="W9" s="102"/>
      <c r="X9" s="103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J13" s="160" t="s">
        <v>86</v>
      </c>
      <c r="K13" s="160"/>
      <c r="L13" s="160"/>
      <c r="M13" s="160"/>
      <c r="N13" s="160"/>
      <c r="O13" s="160"/>
      <c r="P13" s="160"/>
      <c r="R13" s="160" t="s">
        <v>86</v>
      </c>
      <c r="S13" s="160"/>
      <c r="T13" s="160"/>
      <c r="U13" s="160"/>
      <c r="V13" s="160"/>
      <c r="W13" s="160"/>
      <c r="X13" s="160"/>
    </row>
    <row r="15" spans="1:26">
      <c r="B15" s="161"/>
      <c r="C15" s="58" t="s">
        <v>19</v>
      </c>
      <c r="D15" s="165" t="s">
        <v>40</v>
      </c>
      <c r="F15" s="163"/>
      <c r="G15" s="58" t="s">
        <v>30</v>
      </c>
      <c r="H15" s="165" t="s">
        <v>40</v>
      </c>
      <c r="J15" s="161"/>
      <c r="K15" s="106" t="s">
        <v>31</v>
      </c>
      <c r="L15" s="165" t="s">
        <v>40</v>
      </c>
      <c r="N15" s="163"/>
      <c r="O15" s="106" t="s">
        <v>32</v>
      </c>
      <c r="P15" s="165" t="s">
        <v>40</v>
      </c>
      <c r="R15" s="161"/>
      <c r="S15" s="106" t="s">
        <v>102</v>
      </c>
      <c r="T15" s="165" t="s">
        <v>40</v>
      </c>
      <c r="V15" s="163"/>
      <c r="W15" s="106" t="s">
        <v>103</v>
      </c>
      <c r="X15" s="165" t="s">
        <v>40</v>
      </c>
      <c r="Z15" s="165" t="s">
        <v>40</v>
      </c>
    </row>
    <row r="16" spans="1:26" ht="9.75" customHeight="1">
      <c r="B16" s="162"/>
      <c r="C16" s="105" t="s">
        <v>95</v>
      </c>
      <c r="D16" s="166"/>
      <c r="F16" s="164"/>
      <c r="G16" s="105" t="s">
        <v>95</v>
      </c>
      <c r="H16" s="166"/>
      <c r="J16" s="162"/>
      <c r="K16" s="105" t="s">
        <v>95</v>
      </c>
      <c r="L16" s="166"/>
      <c r="N16" s="164"/>
      <c r="O16" s="105" t="s">
        <v>95</v>
      </c>
      <c r="P16" s="166"/>
      <c r="R16" s="162"/>
      <c r="S16" s="105" t="s">
        <v>95</v>
      </c>
      <c r="T16" s="166"/>
      <c r="V16" s="164"/>
      <c r="W16" s="105" t="s">
        <v>95</v>
      </c>
      <c r="X16" s="166"/>
      <c r="Z16" s="166"/>
    </row>
    <row r="17" spans="2:26" ht="30.75" customHeight="1">
      <c r="B17" s="39"/>
      <c r="C17" s="56" t="s">
        <v>94</v>
      </c>
      <c r="D17" s="57">
        <v>65</v>
      </c>
      <c r="F17" s="39"/>
      <c r="G17" s="56" t="s">
        <v>57</v>
      </c>
      <c r="H17" s="57">
        <v>283</v>
      </c>
      <c r="J17" s="39"/>
      <c r="K17" s="56" t="s">
        <v>74</v>
      </c>
      <c r="L17" s="57">
        <v>188</v>
      </c>
      <c r="N17" s="39"/>
      <c r="O17" s="56" t="s">
        <v>104</v>
      </c>
      <c r="P17" s="57">
        <v>71</v>
      </c>
      <c r="R17" s="39"/>
      <c r="S17" s="56" t="s">
        <v>53</v>
      </c>
      <c r="T17" s="57">
        <v>208</v>
      </c>
      <c r="V17" s="39"/>
      <c r="W17" s="107" t="s">
        <v>87</v>
      </c>
      <c r="X17" s="57">
        <v>0</v>
      </c>
      <c r="Z17" s="73">
        <f>D17+H17+L17+P17+T17+X17</f>
        <v>815</v>
      </c>
    </row>
    <row r="18" spans="2:26">
      <c r="C18" s="54" t="s">
        <v>33</v>
      </c>
      <c r="D18" s="55">
        <f>D17/$H$7</f>
        <v>7.9754601226993863E-2</v>
      </c>
      <c r="G18" s="54" t="s">
        <v>33</v>
      </c>
      <c r="H18" s="55">
        <f>H17/$H$7</f>
        <v>0.34723926380368098</v>
      </c>
      <c r="K18" s="54" t="s">
        <v>33</v>
      </c>
      <c r="L18" s="55">
        <f>L17/$H$7</f>
        <v>0.23067484662576687</v>
      </c>
      <c r="O18" s="54" t="s">
        <v>33</v>
      </c>
      <c r="P18" s="55">
        <f>P17/$H$7</f>
        <v>8.7116564417177911E-2</v>
      </c>
      <c r="S18" s="54" t="s">
        <v>33</v>
      </c>
      <c r="T18" s="55">
        <f>T17/$H$7</f>
        <v>0.25521472392638039</v>
      </c>
      <c r="W18" s="54" t="s">
        <v>33</v>
      </c>
      <c r="X18" s="55">
        <f>X17/$H$7</f>
        <v>0</v>
      </c>
      <c r="Z18" s="125"/>
    </row>
    <row r="19" spans="2:26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</row>
    <row r="20" spans="2:26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</row>
    <row r="21" spans="2:26">
      <c r="B21" s="43">
        <v>1</v>
      </c>
      <c r="C21" s="46" t="s">
        <v>54</v>
      </c>
      <c r="D21" s="44">
        <v>6</v>
      </c>
      <c r="F21" s="43">
        <v>1</v>
      </c>
      <c r="G21" s="46" t="s">
        <v>66</v>
      </c>
      <c r="H21" s="44">
        <v>16</v>
      </c>
      <c r="J21" s="43">
        <v>1</v>
      </c>
      <c r="K21" s="46" t="s">
        <v>105</v>
      </c>
      <c r="L21" s="44">
        <v>18</v>
      </c>
      <c r="N21" s="43">
        <v>1</v>
      </c>
      <c r="O21" s="46" t="s">
        <v>113</v>
      </c>
      <c r="P21" s="44">
        <v>0</v>
      </c>
      <c r="R21" s="43">
        <v>1</v>
      </c>
      <c r="S21" s="46" t="s">
        <v>120</v>
      </c>
      <c r="T21" s="44">
        <v>23</v>
      </c>
      <c r="V21" s="43">
        <v>1</v>
      </c>
      <c r="W21" s="108" t="s">
        <v>87</v>
      </c>
      <c r="X21" s="44"/>
    </row>
    <row r="22" spans="2:26">
      <c r="B22" s="35">
        <v>2</v>
      </c>
      <c r="C22" s="52" t="s">
        <v>93</v>
      </c>
      <c r="D22" s="42">
        <v>1</v>
      </c>
      <c r="F22" s="35">
        <v>2</v>
      </c>
      <c r="G22" s="52" t="s">
        <v>96</v>
      </c>
      <c r="H22" s="42">
        <v>18</v>
      </c>
      <c r="J22" s="35">
        <v>2</v>
      </c>
      <c r="K22" s="98" t="s">
        <v>106</v>
      </c>
      <c r="L22" s="42">
        <v>11</v>
      </c>
      <c r="N22" s="35">
        <v>2</v>
      </c>
      <c r="O22" s="98" t="s">
        <v>114</v>
      </c>
      <c r="P22" s="42">
        <v>5</v>
      </c>
      <c r="R22" s="35">
        <v>2</v>
      </c>
      <c r="S22" s="98" t="s">
        <v>130</v>
      </c>
      <c r="T22" s="42">
        <v>16</v>
      </c>
      <c r="V22" s="35">
        <v>2</v>
      </c>
      <c r="W22" s="109" t="s">
        <v>87</v>
      </c>
      <c r="X22" s="42"/>
    </row>
    <row r="23" spans="2:26">
      <c r="B23" s="35">
        <v>3</v>
      </c>
      <c r="C23" s="52" t="s">
        <v>55</v>
      </c>
      <c r="D23" s="44">
        <v>0</v>
      </c>
      <c r="F23" s="35">
        <v>3</v>
      </c>
      <c r="G23" s="52" t="s">
        <v>67</v>
      </c>
      <c r="H23" s="44">
        <v>10</v>
      </c>
      <c r="J23" s="35">
        <v>3</v>
      </c>
      <c r="K23" s="98" t="s">
        <v>107</v>
      </c>
      <c r="L23" s="44">
        <v>7</v>
      </c>
      <c r="N23" s="35">
        <v>3</v>
      </c>
      <c r="O23" s="98" t="s">
        <v>61</v>
      </c>
      <c r="P23" s="44">
        <v>20</v>
      </c>
      <c r="R23" s="35">
        <v>3</v>
      </c>
      <c r="S23" s="98" t="s">
        <v>121</v>
      </c>
      <c r="T23" s="44">
        <v>12</v>
      </c>
      <c r="V23" s="35">
        <v>3</v>
      </c>
      <c r="W23" s="109" t="s">
        <v>87</v>
      </c>
      <c r="X23" s="44"/>
    </row>
    <row r="24" spans="2:26">
      <c r="B24" s="35">
        <v>4</v>
      </c>
      <c r="C24" s="52" t="s">
        <v>92</v>
      </c>
      <c r="D24" s="42">
        <v>5</v>
      </c>
      <c r="F24" s="35">
        <v>4</v>
      </c>
      <c r="G24" s="52" t="s">
        <v>97</v>
      </c>
      <c r="H24" s="42">
        <v>14</v>
      </c>
      <c r="J24" s="35">
        <v>4</v>
      </c>
      <c r="K24" s="98" t="s">
        <v>108</v>
      </c>
      <c r="L24" s="42">
        <v>9</v>
      </c>
      <c r="N24" s="35">
        <v>4</v>
      </c>
      <c r="O24" s="98" t="s">
        <v>63</v>
      </c>
      <c r="P24" s="42">
        <v>6</v>
      </c>
      <c r="R24" s="35">
        <v>4</v>
      </c>
      <c r="S24" s="98" t="s">
        <v>58</v>
      </c>
      <c r="T24" s="42">
        <v>3</v>
      </c>
      <c r="V24" s="35">
        <v>4</v>
      </c>
      <c r="W24" s="109" t="s">
        <v>87</v>
      </c>
      <c r="X24" s="42"/>
    </row>
    <row r="25" spans="2:26">
      <c r="B25" s="35">
        <v>5</v>
      </c>
      <c r="C25" s="52" t="s">
        <v>91</v>
      </c>
      <c r="D25" s="44">
        <v>0</v>
      </c>
      <c r="F25" s="35">
        <v>5</v>
      </c>
      <c r="G25" s="52" t="s">
        <v>98</v>
      </c>
      <c r="H25" s="44">
        <v>1</v>
      </c>
      <c r="J25" s="35">
        <v>5</v>
      </c>
      <c r="K25" s="98" t="s">
        <v>109</v>
      </c>
      <c r="L25" s="44">
        <v>13</v>
      </c>
      <c r="N25" s="35">
        <v>5</v>
      </c>
      <c r="O25" s="98" t="s">
        <v>115</v>
      </c>
      <c r="P25" s="44">
        <v>3</v>
      </c>
      <c r="R25" s="35">
        <v>5</v>
      </c>
      <c r="S25" s="98" t="s">
        <v>122</v>
      </c>
      <c r="T25" s="44">
        <v>3</v>
      </c>
      <c r="V25" s="35">
        <v>5</v>
      </c>
      <c r="W25" s="109" t="s">
        <v>87</v>
      </c>
      <c r="X25" s="44"/>
    </row>
    <row r="26" spans="2:26">
      <c r="B26" s="35">
        <v>6</v>
      </c>
      <c r="C26" s="52" t="s">
        <v>90</v>
      </c>
      <c r="D26" s="42">
        <v>6</v>
      </c>
      <c r="F26" s="35">
        <v>6</v>
      </c>
      <c r="G26" s="52" t="s">
        <v>99</v>
      </c>
      <c r="H26" s="42">
        <v>1</v>
      </c>
      <c r="J26" s="35">
        <v>6</v>
      </c>
      <c r="K26" s="98" t="s">
        <v>110</v>
      </c>
      <c r="L26" s="42">
        <v>39</v>
      </c>
      <c r="N26" s="35">
        <v>6</v>
      </c>
      <c r="O26" s="123" t="s">
        <v>116</v>
      </c>
      <c r="P26" s="42">
        <v>3</v>
      </c>
      <c r="R26" s="35">
        <v>6</v>
      </c>
      <c r="S26" s="98" t="s">
        <v>123</v>
      </c>
      <c r="T26" s="42">
        <v>16</v>
      </c>
      <c r="V26" s="35">
        <v>6</v>
      </c>
      <c r="W26" s="109" t="s">
        <v>87</v>
      </c>
      <c r="X26" s="42"/>
    </row>
    <row r="27" spans="2:26">
      <c r="B27" s="35">
        <v>7</v>
      </c>
      <c r="C27" s="52" t="s">
        <v>52</v>
      </c>
      <c r="D27" s="44">
        <v>11</v>
      </c>
      <c r="F27" s="35">
        <v>7</v>
      </c>
      <c r="G27" s="52" t="s">
        <v>100</v>
      </c>
      <c r="H27" s="44">
        <v>24</v>
      </c>
      <c r="J27" s="35">
        <v>7</v>
      </c>
      <c r="K27" s="98" t="s">
        <v>111</v>
      </c>
      <c r="L27" s="44">
        <v>13</v>
      </c>
      <c r="N27" s="35">
        <v>7</v>
      </c>
      <c r="O27" s="98" t="s">
        <v>117</v>
      </c>
      <c r="P27" s="44">
        <v>5</v>
      </c>
      <c r="R27" s="35">
        <v>7</v>
      </c>
      <c r="S27" s="98" t="s">
        <v>124</v>
      </c>
      <c r="T27" s="44">
        <v>24</v>
      </c>
      <c r="V27" s="35">
        <v>7</v>
      </c>
      <c r="W27" s="109" t="s">
        <v>87</v>
      </c>
      <c r="X27" s="44"/>
    </row>
    <row r="28" spans="2:26">
      <c r="B28" s="35">
        <v>8</v>
      </c>
      <c r="C28" s="52" t="s">
        <v>89</v>
      </c>
      <c r="D28" s="42">
        <v>0</v>
      </c>
      <c r="F28" s="35">
        <v>8</v>
      </c>
      <c r="G28" s="52" t="s">
        <v>69</v>
      </c>
      <c r="H28" s="42">
        <v>17</v>
      </c>
      <c r="J28" s="35">
        <v>8</v>
      </c>
      <c r="K28" s="98" t="s">
        <v>59</v>
      </c>
      <c r="L28" s="42">
        <v>4</v>
      </c>
      <c r="N28" s="35">
        <v>8</v>
      </c>
      <c r="O28" s="98" t="s">
        <v>62</v>
      </c>
      <c r="P28" s="42">
        <v>1</v>
      </c>
      <c r="R28" s="35">
        <v>8</v>
      </c>
      <c r="S28" s="98" t="s">
        <v>125</v>
      </c>
      <c r="T28" s="42">
        <v>0</v>
      </c>
      <c r="V28" s="35">
        <v>8</v>
      </c>
      <c r="W28" s="109" t="s">
        <v>87</v>
      </c>
      <c r="X28" s="42"/>
    </row>
    <row r="29" spans="2:26">
      <c r="B29" s="35">
        <v>9</v>
      </c>
      <c r="C29" s="52" t="s">
        <v>88</v>
      </c>
      <c r="D29" s="44">
        <v>0</v>
      </c>
      <c r="F29" s="35">
        <v>9</v>
      </c>
      <c r="G29" s="52" t="s">
        <v>68</v>
      </c>
      <c r="H29" s="44">
        <v>40</v>
      </c>
      <c r="J29" s="35">
        <v>9</v>
      </c>
      <c r="K29" s="98" t="s">
        <v>70</v>
      </c>
      <c r="L29" s="44">
        <v>5</v>
      </c>
      <c r="N29" s="35">
        <v>9</v>
      </c>
      <c r="O29" s="98" t="s">
        <v>64</v>
      </c>
      <c r="P29" s="44">
        <v>0</v>
      </c>
      <c r="R29" s="35">
        <v>9</v>
      </c>
      <c r="S29" s="98" t="s">
        <v>126</v>
      </c>
      <c r="T29" s="44">
        <v>1</v>
      </c>
      <c r="V29" s="35">
        <v>9</v>
      </c>
      <c r="W29" s="109" t="s">
        <v>87</v>
      </c>
      <c r="X29" s="44"/>
    </row>
    <row r="30" spans="2:26">
      <c r="B30" s="35">
        <v>10</v>
      </c>
      <c r="C30" s="52" t="s">
        <v>56</v>
      </c>
      <c r="D30" s="42">
        <v>1</v>
      </c>
      <c r="F30" s="35">
        <v>10</v>
      </c>
      <c r="G30" s="52" t="s">
        <v>101</v>
      </c>
      <c r="H30" s="42">
        <v>4</v>
      </c>
      <c r="J30" s="35">
        <v>10</v>
      </c>
      <c r="K30" s="98" t="s">
        <v>60</v>
      </c>
      <c r="L30" s="42">
        <v>6</v>
      </c>
      <c r="N30" s="35">
        <v>10</v>
      </c>
      <c r="O30" s="98" t="s">
        <v>118</v>
      </c>
      <c r="P30" s="42">
        <v>0</v>
      </c>
      <c r="R30" s="35">
        <v>10</v>
      </c>
      <c r="S30" s="98" t="s">
        <v>127</v>
      </c>
      <c r="T30" s="42">
        <v>10</v>
      </c>
      <c r="V30" s="35">
        <v>10</v>
      </c>
      <c r="W30" s="109" t="s">
        <v>87</v>
      </c>
      <c r="X30" s="42"/>
    </row>
    <row r="31" spans="2:26">
      <c r="B31" s="35">
        <v>11</v>
      </c>
      <c r="C31" s="104" t="s">
        <v>87</v>
      </c>
      <c r="D31" s="44">
        <v>0</v>
      </c>
      <c r="F31" s="35">
        <v>11</v>
      </c>
      <c r="G31" s="52" t="s">
        <v>72</v>
      </c>
      <c r="H31" s="44">
        <v>0</v>
      </c>
      <c r="J31" s="35">
        <v>11</v>
      </c>
      <c r="K31" s="98" t="s">
        <v>71</v>
      </c>
      <c r="L31" s="44">
        <v>4</v>
      </c>
      <c r="N31" s="35">
        <v>11</v>
      </c>
      <c r="O31" s="98" t="s">
        <v>119</v>
      </c>
      <c r="P31" s="44">
        <v>0</v>
      </c>
      <c r="R31" s="35">
        <v>11</v>
      </c>
      <c r="S31" s="98" t="s">
        <v>128</v>
      </c>
      <c r="T31" s="44">
        <v>0</v>
      </c>
      <c r="V31" s="35">
        <v>11</v>
      </c>
      <c r="W31" s="109" t="s">
        <v>87</v>
      </c>
      <c r="X31" s="44"/>
    </row>
    <row r="32" spans="2:26">
      <c r="B32" s="35">
        <v>12</v>
      </c>
      <c r="C32" s="104" t="s">
        <v>87</v>
      </c>
      <c r="D32" s="42">
        <v>0</v>
      </c>
      <c r="F32" s="35">
        <v>12</v>
      </c>
      <c r="G32" s="53" t="s">
        <v>73</v>
      </c>
      <c r="H32" s="42">
        <v>26</v>
      </c>
      <c r="J32" s="35">
        <v>12</v>
      </c>
      <c r="K32" s="99" t="s">
        <v>112</v>
      </c>
      <c r="L32" s="42">
        <v>6</v>
      </c>
      <c r="N32" s="35">
        <v>12</v>
      </c>
      <c r="O32" s="99" t="s">
        <v>65</v>
      </c>
      <c r="P32" s="42">
        <v>0</v>
      </c>
      <c r="R32" s="35">
        <v>12</v>
      </c>
      <c r="S32" s="99" t="s">
        <v>129</v>
      </c>
      <c r="T32" s="42">
        <v>7</v>
      </c>
      <c r="V32" s="35">
        <v>12</v>
      </c>
      <c r="W32" s="110" t="s">
        <v>87</v>
      </c>
      <c r="X32" s="42"/>
      <c r="Z32" s="126" t="s">
        <v>132</v>
      </c>
    </row>
    <row r="33" spans="2:26">
      <c r="B33" s="37"/>
      <c r="C33" s="111" t="s">
        <v>29</v>
      </c>
      <c r="D33" s="41">
        <f>SUM(D21:D32)</f>
        <v>30</v>
      </c>
      <c r="F33" s="37"/>
      <c r="G33" s="111" t="s">
        <v>29</v>
      </c>
      <c r="H33" s="36">
        <f>SUM(H21:H32)</f>
        <v>171</v>
      </c>
      <c r="J33" s="37"/>
      <c r="K33" s="111" t="s">
        <v>29</v>
      </c>
      <c r="L33" s="41">
        <f>SUM(L21:L32)</f>
        <v>135</v>
      </c>
      <c r="N33" s="37"/>
      <c r="O33" s="111" t="s">
        <v>29</v>
      </c>
      <c r="P33" s="36">
        <f>SUM(P21:P32)</f>
        <v>43</v>
      </c>
      <c r="R33" s="37"/>
      <c r="S33" s="111" t="s">
        <v>29</v>
      </c>
      <c r="T33" s="41">
        <f>SUM(T21:T32)</f>
        <v>115</v>
      </c>
      <c r="V33" s="37"/>
      <c r="W33" s="111" t="s">
        <v>29</v>
      </c>
      <c r="X33" s="41">
        <f>SUM(X21:X32)</f>
        <v>0</v>
      </c>
      <c r="Z33" s="127">
        <f>D33+H33+L33+P33+T33+X33</f>
        <v>494</v>
      </c>
    </row>
    <row r="34" spans="2:26">
      <c r="C34" s="60" t="str">
        <f>IF(D33&gt;(D17*$D$7),"Err.: pref. oltre voti di lista","")</f>
        <v/>
      </c>
      <c r="G34" s="60" t="str">
        <f>IF(H33&gt;(H17*$D$7),"Err.: pref. oltre voti di lista","")</f>
        <v/>
      </c>
      <c r="K34" s="60" t="str">
        <f>IF(L33&gt;(L17*$D$7),"Err.: pref. oltre voti di lista","")</f>
        <v/>
      </c>
      <c r="O34" s="60" t="str">
        <f>IF(P33&gt;(P17*$D$7),"Err.: pref. oltre voti di lista","")</f>
        <v/>
      </c>
      <c r="S34" s="60" t="str">
        <f>IF(T33&gt;(T17*$D$7),"Err.: pref. oltre voti di lista","")</f>
        <v/>
      </c>
      <c r="W34" s="60" t="str">
        <f>IF(X33&gt;(X17*$D$7),"Err.: pref. oltre voti di lista","")</f>
        <v/>
      </c>
    </row>
  </sheetData>
  <sheetProtection sheet="1" objects="1" scenarios="1"/>
  <mergeCells count="22">
    <mergeCell ref="Z15:Z16"/>
    <mergeCell ref="B13:H13"/>
    <mergeCell ref="J13:P13"/>
    <mergeCell ref="R13:X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B1:H1"/>
    <mergeCell ref="J1:P1"/>
    <mergeCell ref="R1:X1"/>
    <mergeCell ref="B2:H2"/>
    <mergeCell ref="J2:P2"/>
    <mergeCell ref="R2:X2"/>
  </mergeCells>
  <conditionalFormatting sqref="G8:H8 O8:P8 W8:X8">
    <cfRule type="notContainsBlanks" dxfId="6" priority="9">
      <formula>LEN(TRIM(G8))&gt;0</formula>
    </cfRule>
  </conditionalFormatting>
  <conditionalFormatting sqref="C34 G34 K34 O34 S34 W34">
    <cfRule type="notContainsBlanks" dxfId="5" priority="8">
      <formula>LEN(TRIM(C34))&gt;0</formula>
    </cfRule>
  </conditionalFormatting>
  <conditionalFormatting sqref="D17 H17 L17 P17 T17 X17">
    <cfRule type="dataBar" priority="7">
      <dataBar>
        <cfvo type="min" val="0"/>
        <cfvo type="max" val="0"/>
        <color rgb="FFFFB628"/>
      </dataBar>
    </cfRule>
  </conditionalFormatting>
  <conditionalFormatting sqref="D21:D32">
    <cfRule type="dataBar" priority="6">
      <dataBar>
        <cfvo type="min" val="0"/>
        <cfvo type="max" val="0"/>
        <color rgb="FF638EC6"/>
      </dataBar>
    </cfRule>
  </conditionalFormatting>
  <conditionalFormatting sqref="H21:H32">
    <cfRule type="dataBar" priority="5">
      <dataBar>
        <cfvo type="min" val="0"/>
        <cfvo type="max" val="0"/>
        <color rgb="FF638EC6"/>
      </dataBar>
    </cfRule>
  </conditionalFormatting>
  <conditionalFormatting sqref="L21:L32">
    <cfRule type="dataBar" priority="4">
      <dataBar>
        <cfvo type="min" val="0"/>
        <cfvo type="max" val="0"/>
        <color rgb="FF638EC6"/>
      </dataBar>
    </cfRule>
  </conditionalFormatting>
  <conditionalFormatting sqref="P21:P32">
    <cfRule type="dataBar" priority="3">
      <dataBar>
        <cfvo type="min" val="0"/>
        <cfvo type="max" val="0"/>
        <color rgb="FF638EC6"/>
      </dataBar>
    </cfRule>
  </conditionalFormatting>
  <conditionalFormatting sqref="T21:T32">
    <cfRule type="dataBar" priority="2">
      <dataBar>
        <cfvo type="min" val="0"/>
        <cfvo type="max" val="0"/>
        <color rgb="FF638EC6"/>
      </dataBar>
    </cfRule>
  </conditionalFormatting>
  <conditionalFormatting sqref="X21:X32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4"/>
  <sheetViews>
    <sheetView view="pageBreakPreview" zoomScale="70" zoomScaleNormal="100" zoomScaleSheetLayoutView="70" workbookViewId="0">
      <selection activeCell="O26" sqref="O26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71" t="s">
        <v>50</v>
      </c>
      <c r="C1" s="171"/>
      <c r="D1" s="171"/>
      <c r="E1" s="171"/>
      <c r="F1" s="171"/>
      <c r="G1" s="171"/>
      <c r="H1" s="171"/>
      <c r="I1" s="61"/>
      <c r="J1" s="171" t="str">
        <f t="shared" ref="J1" si="0">$B$1</f>
        <v>Totali Sezioni da 1 a 9</v>
      </c>
      <c r="K1" s="171"/>
      <c r="L1" s="171"/>
      <c r="M1" s="171"/>
      <c r="N1" s="171"/>
      <c r="O1" s="171"/>
      <c r="P1" s="171"/>
      <c r="Q1" s="61"/>
      <c r="R1" s="171" t="str">
        <f t="shared" ref="R1" si="1">$B$1</f>
        <v>Totali Sezioni da 1 a 9</v>
      </c>
      <c r="S1" s="171"/>
      <c r="T1" s="171"/>
      <c r="U1" s="171"/>
      <c r="V1" s="171"/>
      <c r="W1" s="171"/>
      <c r="X1" s="171"/>
    </row>
    <row r="2" spans="1:26" ht="21" customHeight="1">
      <c r="A2" s="92"/>
      <c r="B2" s="160" t="s">
        <v>80</v>
      </c>
      <c r="C2" s="160"/>
      <c r="D2" s="160"/>
      <c r="E2" s="160"/>
      <c r="F2" s="160"/>
      <c r="G2" s="160"/>
      <c r="H2" s="160"/>
      <c r="I2" s="61"/>
      <c r="J2" s="160" t="s">
        <v>80</v>
      </c>
      <c r="K2" s="160"/>
      <c r="L2" s="160"/>
      <c r="M2" s="160"/>
      <c r="N2" s="160"/>
      <c r="O2" s="160"/>
      <c r="P2" s="160"/>
      <c r="Q2" s="61"/>
      <c r="R2" s="160" t="s">
        <v>80</v>
      </c>
      <c r="S2" s="160"/>
      <c r="T2" s="160"/>
      <c r="U2" s="160"/>
      <c r="V2" s="160"/>
      <c r="W2" s="160"/>
      <c r="X2" s="160"/>
    </row>
    <row r="3" spans="1:26">
      <c r="B3" s="61"/>
      <c r="C3" s="128" t="s">
        <v>23</v>
      </c>
      <c r="D3" s="129">
        <f>'Elettori-Votanti'!$K$2</f>
        <v>6820</v>
      </c>
      <c r="E3" s="61"/>
      <c r="F3" s="95" t="s">
        <v>81</v>
      </c>
      <c r="G3" s="62" t="s">
        <v>8</v>
      </c>
      <c r="H3" s="63">
        <f>'Elettori-Votanti'!$K$25</f>
        <v>5136</v>
      </c>
      <c r="I3" s="61"/>
      <c r="J3" s="61"/>
      <c r="K3" s="128" t="s">
        <v>23</v>
      </c>
      <c r="L3" s="129">
        <f t="shared" ref="L3:L5" si="2">D3</f>
        <v>6820</v>
      </c>
      <c r="M3" s="61"/>
      <c r="N3" s="95" t="s">
        <v>81</v>
      </c>
      <c r="O3" s="62" t="s">
        <v>8</v>
      </c>
      <c r="P3" s="63">
        <f t="shared" ref="P3:P7" si="3">H3</f>
        <v>5136</v>
      </c>
      <c r="Q3" s="61"/>
      <c r="R3" s="61"/>
      <c r="S3" s="128" t="s">
        <v>23</v>
      </c>
      <c r="T3" s="129">
        <f t="shared" ref="T3:T5" si="4">L3</f>
        <v>6820</v>
      </c>
      <c r="U3" s="61"/>
      <c r="V3" s="95" t="s">
        <v>81</v>
      </c>
      <c r="W3" s="62" t="s">
        <v>8</v>
      </c>
      <c r="X3" s="63">
        <f t="shared" ref="X3:X7" si="5">H3</f>
        <v>5136</v>
      </c>
    </row>
    <row r="4" spans="1:26">
      <c r="B4" s="61"/>
      <c r="C4" s="64" t="s">
        <v>2</v>
      </c>
      <c r="D4" s="65">
        <f>'Elettori-Votanti'!$K$3</f>
        <v>3407</v>
      </c>
      <c r="E4" s="61"/>
      <c r="F4" s="96" t="s">
        <v>82</v>
      </c>
      <c r="G4" s="130" t="s">
        <v>24</v>
      </c>
      <c r="H4" s="130">
        <f>'Sez. 1'!H4+'Sez. 2'!H4+'Sez. 3'!H4+'Sez. 4'!H4+'Sez. 5'!H4+'Sez. 6'!H4+'Sez. 7'!H4+'Sez. 8'!H4+'Sez. 9'!H4</f>
        <v>58</v>
      </c>
      <c r="I4" s="61"/>
      <c r="J4" s="61"/>
      <c r="K4" s="64" t="s">
        <v>2</v>
      </c>
      <c r="L4" s="65">
        <f t="shared" si="2"/>
        <v>3407</v>
      </c>
      <c r="M4" s="61"/>
      <c r="N4" s="96" t="s">
        <v>82</v>
      </c>
      <c r="O4" s="130" t="s">
        <v>24</v>
      </c>
      <c r="P4" s="124">
        <f t="shared" si="3"/>
        <v>58</v>
      </c>
      <c r="Q4" s="61"/>
      <c r="R4" s="61"/>
      <c r="S4" s="64" t="s">
        <v>2</v>
      </c>
      <c r="T4" s="65">
        <f t="shared" si="4"/>
        <v>3407</v>
      </c>
      <c r="U4" s="61"/>
      <c r="V4" s="96" t="s">
        <v>82</v>
      </c>
      <c r="W4" s="130" t="s">
        <v>24</v>
      </c>
      <c r="X4" s="124">
        <f t="shared" si="5"/>
        <v>58</v>
      </c>
    </row>
    <row r="5" spans="1:26">
      <c r="B5" s="61"/>
      <c r="C5" s="67" t="s">
        <v>3</v>
      </c>
      <c r="D5" s="68">
        <f>'Elettori-Votanti'!$K$4</f>
        <v>3413</v>
      </c>
      <c r="E5" s="61"/>
      <c r="F5" s="96" t="s">
        <v>83</v>
      </c>
      <c r="G5" s="130" t="s">
        <v>25</v>
      </c>
      <c r="H5" s="130">
        <f>'Sez. 1'!H5+'Sez. 2'!H5+'Sez. 3'!H5+'Sez. 4'!H5+'Sez. 5'!H5+'Sez. 6'!H5+'Sez. 7'!H5+'Sez. 8'!H5+'Sez. 9'!H5</f>
        <v>71</v>
      </c>
      <c r="I5" s="61"/>
      <c r="J5" s="61"/>
      <c r="K5" s="67" t="s">
        <v>3</v>
      </c>
      <c r="L5" s="68">
        <f t="shared" si="2"/>
        <v>3413</v>
      </c>
      <c r="M5" s="61"/>
      <c r="N5" s="96" t="s">
        <v>83</v>
      </c>
      <c r="O5" s="130" t="s">
        <v>25</v>
      </c>
      <c r="P5" s="124">
        <f t="shared" si="3"/>
        <v>71</v>
      </c>
      <c r="Q5" s="61"/>
      <c r="R5" s="61"/>
      <c r="S5" s="67" t="s">
        <v>3</v>
      </c>
      <c r="T5" s="68">
        <f t="shared" si="4"/>
        <v>3413</v>
      </c>
      <c r="U5" s="61"/>
      <c r="V5" s="96" t="s">
        <v>83</v>
      </c>
      <c r="W5" s="130" t="s">
        <v>25</v>
      </c>
      <c r="X5" s="124">
        <f t="shared" si="5"/>
        <v>71</v>
      </c>
    </row>
    <row r="6" spans="1:26">
      <c r="B6" s="61"/>
      <c r="C6" s="71"/>
      <c r="D6" s="131"/>
      <c r="E6" s="61"/>
      <c r="F6" s="96" t="s">
        <v>84</v>
      </c>
      <c r="G6" s="130" t="s">
        <v>26</v>
      </c>
      <c r="H6" s="130">
        <f>'Sez. 1'!H6+'Sez. 2'!H6+'Sez. 3'!H6+'Sez. 4'!H6+'Sez. 5'!H6+'Sez. 6'!H6+'Sez. 7'!H6+'Sez. 8'!H6+'Sez. 9'!H6</f>
        <v>0</v>
      </c>
      <c r="I6" s="61"/>
      <c r="J6" s="61"/>
      <c r="K6" s="71"/>
      <c r="L6" s="131"/>
      <c r="M6" s="61"/>
      <c r="N6" s="96" t="s">
        <v>84</v>
      </c>
      <c r="O6" s="130" t="s">
        <v>26</v>
      </c>
      <c r="P6" s="124">
        <f t="shared" si="3"/>
        <v>0</v>
      </c>
      <c r="Q6" s="61"/>
      <c r="R6" s="61"/>
      <c r="S6" s="71"/>
      <c r="T6" s="131"/>
      <c r="U6" s="61"/>
      <c r="V6" s="96" t="s">
        <v>84</v>
      </c>
      <c r="W6" s="130" t="s">
        <v>26</v>
      </c>
      <c r="X6" s="124">
        <f t="shared" si="5"/>
        <v>0</v>
      </c>
    </row>
    <row r="7" spans="1:26">
      <c r="B7" s="61"/>
      <c r="C7" s="132" t="s">
        <v>34</v>
      </c>
      <c r="D7" s="133">
        <f>'Elettori-Votanti'!$C$28</f>
        <v>2</v>
      </c>
      <c r="E7" s="61"/>
      <c r="F7" s="97" t="s">
        <v>85</v>
      </c>
      <c r="G7" s="134" t="s">
        <v>27</v>
      </c>
      <c r="H7" s="135">
        <f>H3-H4-H5-H6</f>
        <v>5007</v>
      </c>
      <c r="I7" s="61"/>
      <c r="J7" s="61"/>
      <c r="K7" s="132" t="s">
        <v>34</v>
      </c>
      <c r="L7" s="133">
        <f>'Elettori-Votanti'!$C$28</f>
        <v>2</v>
      </c>
      <c r="M7" s="61"/>
      <c r="N7" s="97" t="s">
        <v>85</v>
      </c>
      <c r="O7" s="134" t="s">
        <v>27</v>
      </c>
      <c r="P7" s="135">
        <f t="shared" si="3"/>
        <v>5007</v>
      </c>
      <c r="Q7" s="61"/>
      <c r="R7" s="61"/>
      <c r="S7" s="132" t="s">
        <v>34</v>
      </c>
      <c r="T7" s="133">
        <f>'Elettori-Votanti'!$C$28</f>
        <v>2</v>
      </c>
      <c r="U7" s="61"/>
      <c r="V7" s="97" t="s">
        <v>85</v>
      </c>
      <c r="W7" s="134" t="s">
        <v>27</v>
      </c>
      <c r="X7" s="135">
        <f t="shared" si="5"/>
        <v>5007</v>
      </c>
    </row>
    <row r="8" spans="1:26">
      <c r="B8" s="61"/>
      <c r="C8" s="136" t="s">
        <v>77</v>
      </c>
      <c r="D8" s="137">
        <f>'Elettori-Votanti'!$K$26</f>
        <v>0.75307917888563047</v>
      </c>
      <c r="E8" s="61"/>
      <c r="F8" s="132"/>
      <c r="G8" s="70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I8" s="61"/>
      <c r="J8" s="61"/>
      <c r="K8" s="136" t="s">
        <v>77</v>
      </c>
      <c r="L8" s="137">
        <f>$D$8</f>
        <v>0.75307917888563047</v>
      </c>
      <c r="M8" s="61"/>
      <c r="N8" s="132"/>
      <c r="O8" s="70" t="str">
        <f t="shared" ref="O8:P8" si="6">G8</f>
        <v/>
      </c>
      <c r="P8" s="101" t="str">
        <f t="shared" si="6"/>
        <v/>
      </c>
      <c r="Q8" s="61"/>
      <c r="R8" s="61"/>
      <c r="S8" s="136" t="s">
        <v>77</v>
      </c>
      <c r="T8" s="137">
        <f>$D$8</f>
        <v>0.75307917888563047</v>
      </c>
      <c r="U8" s="61"/>
      <c r="V8" s="132"/>
      <c r="W8" s="70" t="str">
        <f t="shared" ref="W8:X8" si="7">G8</f>
        <v/>
      </c>
      <c r="X8" s="101" t="str">
        <f t="shared" si="7"/>
        <v/>
      </c>
    </row>
    <row r="9" spans="1:26">
      <c r="B9" s="61"/>
      <c r="C9" s="72"/>
      <c r="D9" s="138"/>
      <c r="E9" s="61"/>
      <c r="F9" s="72"/>
      <c r="G9" s="139"/>
      <c r="H9" s="138"/>
      <c r="I9" s="61"/>
      <c r="J9" s="61"/>
      <c r="K9" s="72"/>
      <c r="L9" s="138"/>
      <c r="M9" s="61"/>
      <c r="N9" s="72"/>
      <c r="O9" s="139"/>
      <c r="P9" s="138"/>
      <c r="Q9" s="61"/>
      <c r="R9" s="61"/>
      <c r="S9" s="72"/>
      <c r="T9" s="138"/>
      <c r="U9" s="61"/>
      <c r="V9" s="72"/>
      <c r="W9" s="139"/>
      <c r="X9" s="138"/>
    </row>
    <row r="10" spans="1:26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6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6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I13" s="61"/>
      <c r="J13" s="160" t="s">
        <v>86</v>
      </c>
      <c r="K13" s="160"/>
      <c r="L13" s="160"/>
      <c r="M13" s="160"/>
      <c r="N13" s="160"/>
      <c r="O13" s="160"/>
      <c r="P13" s="160"/>
      <c r="Q13" s="61"/>
      <c r="R13" s="160" t="s">
        <v>86</v>
      </c>
      <c r="S13" s="160"/>
      <c r="T13" s="160"/>
      <c r="U13" s="160"/>
      <c r="V13" s="160"/>
      <c r="W13" s="160"/>
      <c r="X13" s="160"/>
    </row>
    <row r="14" spans="1:26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6">
      <c r="B15" s="167"/>
      <c r="C15" s="140" t="s">
        <v>19</v>
      </c>
      <c r="D15" s="165" t="s">
        <v>40</v>
      </c>
      <c r="E15" s="61"/>
      <c r="F15" s="169"/>
      <c r="G15" s="140" t="s">
        <v>30</v>
      </c>
      <c r="H15" s="165" t="s">
        <v>40</v>
      </c>
      <c r="I15" s="61"/>
      <c r="J15" s="167"/>
      <c r="K15" s="141" t="s">
        <v>31</v>
      </c>
      <c r="L15" s="165" t="s">
        <v>40</v>
      </c>
      <c r="M15" s="61"/>
      <c r="N15" s="169"/>
      <c r="O15" s="141" t="s">
        <v>32</v>
      </c>
      <c r="P15" s="165" t="s">
        <v>40</v>
      </c>
      <c r="Q15" s="61"/>
      <c r="R15" s="167"/>
      <c r="S15" s="141" t="s">
        <v>102</v>
      </c>
      <c r="T15" s="165" t="s">
        <v>40</v>
      </c>
      <c r="U15" s="61"/>
      <c r="V15" s="169"/>
      <c r="W15" s="141" t="s">
        <v>103</v>
      </c>
      <c r="X15" s="165" t="s">
        <v>40</v>
      </c>
      <c r="Z15" s="165" t="s">
        <v>40</v>
      </c>
    </row>
    <row r="16" spans="1:26" ht="9.75" customHeight="1">
      <c r="B16" s="168"/>
      <c r="C16" s="142" t="s">
        <v>95</v>
      </c>
      <c r="D16" s="166"/>
      <c r="E16" s="61"/>
      <c r="F16" s="170"/>
      <c r="G16" s="142" t="s">
        <v>95</v>
      </c>
      <c r="H16" s="166"/>
      <c r="I16" s="61"/>
      <c r="J16" s="168"/>
      <c r="K16" s="142" t="s">
        <v>95</v>
      </c>
      <c r="L16" s="166"/>
      <c r="M16" s="61"/>
      <c r="N16" s="170"/>
      <c r="O16" s="142" t="s">
        <v>95</v>
      </c>
      <c r="P16" s="166"/>
      <c r="Q16" s="61"/>
      <c r="R16" s="168"/>
      <c r="S16" s="142" t="s">
        <v>95</v>
      </c>
      <c r="T16" s="166"/>
      <c r="U16" s="61"/>
      <c r="V16" s="170"/>
      <c r="W16" s="142" t="s">
        <v>95</v>
      </c>
      <c r="X16" s="166"/>
      <c r="Z16" s="166"/>
    </row>
    <row r="17" spans="2:26" ht="30.75" customHeight="1">
      <c r="B17" s="72"/>
      <c r="C17" s="143" t="s">
        <v>94</v>
      </c>
      <c r="D17" s="73">
        <f>'Sez. 1'!D17+'Sez. 2'!D17+'Sez. 3'!D17+'Sez. 4'!D17+'Sez. 5'!D17+'Sez. 6'!D17+'Sez. 7'!D17+'Sez. 8'!D17+'Sez. 9'!D17</f>
        <v>391</v>
      </c>
      <c r="E17" s="61"/>
      <c r="F17" s="72"/>
      <c r="G17" s="143" t="s">
        <v>57</v>
      </c>
      <c r="H17" s="73">
        <f>'Sez. 1'!H17+'Sez. 2'!H17+'Sez. 3'!H17+'Sez. 4'!H17+'Sez. 5'!H17+'Sez. 6'!H17+'Sez. 7'!H17+'Sez. 8'!H17+'Sez. 9'!H17</f>
        <v>1894</v>
      </c>
      <c r="I17" s="61"/>
      <c r="J17" s="72"/>
      <c r="K17" s="143" t="s">
        <v>74</v>
      </c>
      <c r="L17" s="73">
        <f>'Sez. 1'!L17+'Sez. 2'!L17+'Sez. 3'!L17+'Sez. 4'!L17+'Sez. 5'!L17+'Sez. 6'!L17+'Sez. 7'!L17+'Sez. 8'!L17+'Sez. 9'!L17</f>
        <v>1039</v>
      </c>
      <c r="M17" s="61"/>
      <c r="N17" s="72"/>
      <c r="O17" s="143" t="s">
        <v>104</v>
      </c>
      <c r="P17" s="73">
        <f>'Sez. 1'!P17+'Sez. 2'!P17+'Sez. 3'!P17+'Sez. 4'!P17+'Sez. 5'!P17+'Sez. 6'!P17+'Sez. 7'!P17+'Sez. 8'!P17+'Sez. 9'!P17</f>
        <v>525</v>
      </c>
      <c r="Q17" s="61"/>
      <c r="R17" s="72"/>
      <c r="S17" s="143" t="s">
        <v>53</v>
      </c>
      <c r="T17" s="73">
        <f>'Sez. 1'!T17+'Sez. 2'!T17+'Sez. 3'!T17+'Sez. 4'!T17+'Sez. 5'!T17+'Sez. 6'!T17+'Sez. 7'!T17+'Sez. 8'!T17+'Sez. 9'!T17</f>
        <v>1158</v>
      </c>
      <c r="U17" s="61"/>
      <c r="V17" s="72"/>
      <c r="W17" s="144" t="s">
        <v>87</v>
      </c>
      <c r="X17" s="73">
        <f>'Sez. 1'!X17+'Sez. 2'!X17+'Sez. 3'!X17+'Sez. 4'!X17+'Sez. 5'!X17+'Sez. 6'!X17+'Sez. 7'!X17+'Sez. 8'!X17+'Sez. 9'!X17</f>
        <v>0</v>
      </c>
      <c r="Z17" s="73">
        <f>D17+H17+L17+P17+T17+X17</f>
        <v>5007</v>
      </c>
    </row>
    <row r="18" spans="2:26">
      <c r="B18" s="61"/>
      <c r="C18" s="74" t="s">
        <v>33</v>
      </c>
      <c r="D18" s="75">
        <f>D17/$H$7</f>
        <v>7.809067305771919E-2</v>
      </c>
      <c r="E18" s="61"/>
      <c r="F18" s="61"/>
      <c r="G18" s="74" t="s">
        <v>33</v>
      </c>
      <c r="H18" s="75">
        <f>H17/$H$7</f>
        <v>0.37827042141002598</v>
      </c>
      <c r="I18" s="61"/>
      <c r="J18" s="61"/>
      <c r="K18" s="74" t="s">
        <v>33</v>
      </c>
      <c r="L18" s="75">
        <f>L17/$H$7</f>
        <v>0.20750948671859396</v>
      </c>
      <c r="M18" s="61"/>
      <c r="N18" s="61"/>
      <c r="O18" s="74" t="s">
        <v>33</v>
      </c>
      <c r="P18" s="75">
        <f>P17/$H$7</f>
        <v>0.1048532055122828</v>
      </c>
      <c r="Q18" s="61"/>
      <c r="R18" s="61"/>
      <c r="S18" s="74" t="s">
        <v>33</v>
      </c>
      <c r="T18" s="75">
        <f>T17/$H$7</f>
        <v>0.23127621330137807</v>
      </c>
      <c r="U18" s="61"/>
      <c r="V18" s="61"/>
      <c r="W18" s="74" t="s">
        <v>33</v>
      </c>
      <c r="X18" s="75">
        <f>X17/$H$7</f>
        <v>0</v>
      </c>
      <c r="Z18" s="125"/>
    </row>
    <row r="19" spans="2:26">
      <c r="B19" s="61"/>
      <c r="C19" s="74"/>
      <c r="D19" s="75"/>
      <c r="E19" s="61"/>
      <c r="F19" s="61"/>
      <c r="G19" s="74"/>
      <c r="H19" s="75"/>
      <c r="I19" s="61"/>
      <c r="J19" s="61"/>
      <c r="K19" s="74"/>
      <c r="L19" s="75"/>
      <c r="M19" s="61"/>
      <c r="N19" s="61"/>
      <c r="O19" s="74"/>
      <c r="P19" s="75"/>
      <c r="Q19" s="61"/>
      <c r="R19" s="61"/>
      <c r="S19" s="74"/>
      <c r="T19" s="75"/>
      <c r="U19" s="61"/>
      <c r="V19" s="61"/>
      <c r="W19" s="74"/>
      <c r="X19" s="75"/>
    </row>
    <row r="20" spans="2:26">
      <c r="B20" s="76" t="s">
        <v>20</v>
      </c>
      <c r="C20" s="77" t="s">
        <v>21</v>
      </c>
      <c r="D20" s="76" t="s">
        <v>28</v>
      </c>
      <c r="E20" s="61"/>
      <c r="F20" s="76" t="s">
        <v>20</v>
      </c>
      <c r="G20" s="77" t="s">
        <v>21</v>
      </c>
      <c r="H20" s="76" t="s">
        <v>28</v>
      </c>
      <c r="I20" s="61"/>
      <c r="J20" s="76" t="s">
        <v>20</v>
      </c>
      <c r="K20" s="77" t="s">
        <v>21</v>
      </c>
      <c r="L20" s="76" t="s">
        <v>28</v>
      </c>
      <c r="M20" s="61"/>
      <c r="N20" s="76" t="s">
        <v>20</v>
      </c>
      <c r="O20" s="77" t="s">
        <v>21</v>
      </c>
      <c r="P20" s="76" t="s">
        <v>28</v>
      </c>
      <c r="Q20" s="61"/>
      <c r="R20" s="76" t="s">
        <v>20</v>
      </c>
      <c r="S20" s="77" t="s">
        <v>21</v>
      </c>
      <c r="T20" s="76" t="s">
        <v>28</v>
      </c>
      <c r="U20" s="61"/>
      <c r="V20" s="76" t="s">
        <v>20</v>
      </c>
      <c r="W20" s="77" t="s">
        <v>21</v>
      </c>
      <c r="X20" s="76" t="s">
        <v>28</v>
      </c>
    </row>
    <row r="21" spans="2:26">
      <c r="B21" s="78">
        <v>1</v>
      </c>
      <c r="C21" s="62" t="s">
        <v>54</v>
      </c>
      <c r="D21" s="145">
        <f>'Sez. 1'!D21+'Sez. 2'!D21+'Sez. 3'!D21+'Sez. 4'!D21+'Sez. 5'!D21+'Sez. 6'!D21+'Sez. 7'!D21+'Sez. 8'!D21+'Sez. 9'!D21</f>
        <v>16</v>
      </c>
      <c r="E21" s="61"/>
      <c r="F21" s="78">
        <v>1</v>
      </c>
      <c r="G21" s="62" t="s">
        <v>66</v>
      </c>
      <c r="H21" s="145">
        <f>'Sez. 1'!H21+'Sez. 2'!H21+'Sez. 3'!H21+'Sez. 4'!H21+'Sez. 5'!H21+'Sez. 6'!H21+'Sez. 7'!H21+'Sez. 8'!H21+'Sez. 9'!H21</f>
        <v>270</v>
      </c>
      <c r="I21" s="61"/>
      <c r="J21" s="78">
        <v>1</v>
      </c>
      <c r="K21" s="62" t="s">
        <v>105</v>
      </c>
      <c r="L21" s="145">
        <f>'Sez. 1'!L21+'Sez. 2'!L21+'Sez. 3'!L21+'Sez. 4'!L21+'Sez. 5'!L21+'Sez. 6'!L21+'Sez. 7'!L21+'Sez. 8'!L21+'Sez. 9'!L21</f>
        <v>43</v>
      </c>
      <c r="M21" s="61"/>
      <c r="N21" s="78">
        <v>1</v>
      </c>
      <c r="O21" s="62" t="s">
        <v>113</v>
      </c>
      <c r="P21" s="145">
        <f>'Sez. 1'!P21+'Sez. 2'!P21+'Sez. 3'!P21+'Sez. 4'!P21+'Sez. 5'!P21+'Sez. 6'!P21+'Sez. 7'!P21+'Sez. 8'!P21+'Sez. 9'!P21</f>
        <v>65</v>
      </c>
      <c r="Q21" s="61"/>
      <c r="R21" s="78">
        <v>1</v>
      </c>
      <c r="S21" s="62" t="s">
        <v>120</v>
      </c>
      <c r="T21" s="145">
        <f>'Sez. 1'!T21+'Sez. 2'!T21+'Sez. 3'!T21+'Sez. 4'!T21+'Sez. 5'!T21+'Sez. 6'!T21+'Sez. 7'!T21+'Sez. 8'!T21+'Sez. 9'!T21</f>
        <v>83</v>
      </c>
      <c r="U21" s="61"/>
      <c r="V21" s="78">
        <v>1</v>
      </c>
      <c r="W21" s="146" t="s">
        <v>87</v>
      </c>
      <c r="X21" s="145">
        <f>'Sez. 1'!X21+'Sez. 2'!X21+'Sez. 3'!X21+'Sez. 4'!X21+'Sez. 5'!X21+'Sez. 6'!X21+'Sez. 7'!X21+'Sez. 8'!X21+'Sez. 9'!X21</f>
        <v>0</v>
      </c>
    </row>
    <row r="22" spans="2:26">
      <c r="B22" s="79">
        <v>2</v>
      </c>
      <c r="C22" s="66" t="s">
        <v>93</v>
      </c>
      <c r="D22" s="145">
        <f>'Sez. 1'!D22+'Sez. 2'!D22+'Sez. 3'!D22+'Sez. 4'!D22+'Sez. 5'!D22+'Sez. 6'!D22+'Sez. 7'!D22+'Sez. 8'!D22+'Sez. 9'!D22</f>
        <v>4</v>
      </c>
      <c r="E22" s="61"/>
      <c r="F22" s="79">
        <v>2</v>
      </c>
      <c r="G22" s="66" t="s">
        <v>96</v>
      </c>
      <c r="H22" s="145">
        <f>'Sez. 1'!H22+'Sez. 2'!H22+'Sez. 3'!H22+'Sez. 4'!H22+'Sez. 5'!H22+'Sez. 6'!H22+'Sez. 7'!H22+'Sez. 8'!H22+'Sez. 9'!H22</f>
        <v>61</v>
      </c>
      <c r="I22" s="61"/>
      <c r="J22" s="79">
        <v>2</v>
      </c>
      <c r="K22" s="147" t="s">
        <v>106</v>
      </c>
      <c r="L22" s="145">
        <f>'Sez. 1'!L22+'Sez. 2'!L22+'Sez. 3'!L22+'Sez. 4'!L22+'Sez. 5'!L22+'Sez. 6'!L22+'Sez. 7'!L22+'Sez. 8'!L22+'Sez. 9'!L22</f>
        <v>59</v>
      </c>
      <c r="M22" s="61"/>
      <c r="N22" s="79">
        <v>2</v>
      </c>
      <c r="O22" s="147" t="s">
        <v>114</v>
      </c>
      <c r="P22" s="145">
        <f>'Sez. 1'!P22+'Sez. 2'!P22+'Sez. 3'!P22+'Sez. 4'!P22+'Sez. 5'!P22+'Sez. 6'!P22+'Sez. 7'!P22+'Sez. 8'!P22+'Sez. 9'!P22</f>
        <v>35</v>
      </c>
      <c r="Q22" s="61"/>
      <c r="R22" s="79">
        <v>2</v>
      </c>
      <c r="S22" s="147" t="s">
        <v>130</v>
      </c>
      <c r="T22" s="145">
        <f>'Sez. 1'!T22+'Sez. 2'!T22+'Sez. 3'!T22+'Sez. 4'!T22+'Sez. 5'!T22+'Sez. 6'!T22+'Sez. 7'!T22+'Sez. 8'!T22+'Sez. 9'!T22</f>
        <v>45</v>
      </c>
      <c r="U22" s="61"/>
      <c r="V22" s="79">
        <v>2</v>
      </c>
      <c r="W22" s="148" t="s">
        <v>87</v>
      </c>
      <c r="X22" s="145">
        <f>'Sez. 1'!X22+'Sez. 2'!X22+'Sez. 3'!X22+'Sez. 4'!X22+'Sez. 5'!X22+'Sez. 6'!X22+'Sez. 7'!X22+'Sez. 8'!X22+'Sez. 9'!X22</f>
        <v>0</v>
      </c>
    </row>
    <row r="23" spans="2:26">
      <c r="B23" s="79">
        <v>3</v>
      </c>
      <c r="C23" s="66" t="s">
        <v>55</v>
      </c>
      <c r="D23" s="145">
        <f>'Sez. 1'!D23+'Sez. 2'!D23+'Sez. 3'!D23+'Sez. 4'!D23+'Sez. 5'!D23+'Sez. 6'!D23+'Sez. 7'!D23+'Sez. 8'!D23+'Sez. 9'!D23</f>
        <v>7</v>
      </c>
      <c r="E23" s="61"/>
      <c r="F23" s="79">
        <v>3</v>
      </c>
      <c r="G23" s="66" t="s">
        <v>67</v>
      </c>
      <c r="H23" s="145">
        <f>'Sez. 1'!H23+'Sez. 2'!H23+'Sez. 3'!H23+'Sez. 4'!H23+'Sez. 5'!H23+'Sez. 6'!H23+'Sez. 7'!H23+'Sez. 8'!H23+'Sez. 9'!H23</f>
        <v>100</v>
      </c>
      <c r="I23" s="61"/>
      <c r="J23" s="79">
        <v>3</v>
      </c>
      <c r="K23" s="147" t="s">
        <v>107</v>
      </c>
      <c r="L23" s="145">
        <f>'Sez. 1'!L23+'Sez. 2'!L23+'Sez. 3'!L23+'Sez. 4'!L23+'Sez. 5'!L23+'Sez. 6'!L23+'Sez. 7'!L23+'Sez. 8'!L23+'Sez. 9'!L23</f>
        <v>104</v>
      </c>
      <c r="M23" s="61"/>
      <c r="N23" s="79">
        <v>3</v>
      </c>
      <c r="O23" s="147" t="s">
        <v>61</v>
      </c>
      <c r="P23" s="145">
        <f>'Sez. 1'!P23+'Sez. 2'!P23+'Sez. 3'!P23+'Sez. 4'!P23+'Sez. 5'!P23+'Sez. 6'!P23+'Sez. 7'!P23+'Sez. 8'!P23+'Sez. 9'!P23</f>
        <v>63</v>
      </c>
      <c r="Q23" s="61"/>
      <c r="R23" s="79">
        <v>3</v>
      </c>
      <c r="S23" s="147" t="s">
        <v>121</v>
      </c>
      <c r="T23" s="145">
        <f>'Sez. 1'!T23+'Sez. 2'!T23+'Sez. 3'!T23+'Sez. 4'!T23+'Sez. 5'!T23+'Sez. 6'!T23+'Sez. 7'!T23+'Sez. 8'!T23+'Sez. 9'!T23</f>
        <v>60</v>
      </c>
      <c r="U23" s="61"/>
      <c r="V23" s="79">
        <v>3</v>
      </c>
      <c r="W23" s="148" t="s">
        <v>87</v>
      </c>
      <c r="X23" s="145">
        <f>'Sez. 1'!X23+'Sez. 2'!X23+'Sez. 3'!X23+'Sez. 4'!X23+'Sez. 5'!X23+'Sez. 6'!X23+'Sez. 7'!X23+'Sez. 8'!X23+'Sez. 9'!X23</f>
        <v>0</v>
      </c>
    </row>
    <row r="24" spans="2:26">
      <c r="B24" s="79">
        <v>4</v>
      </c>
      <c r="C24" s="66" t="s">
        <v>92</v>
      </c>
      <c r="D24" s="145">
        <f>'Sez. 1'!D24+'Sez. 2'!D24+'Sez. 3'!D24+'Sez. 4'!D24+'Sez. 5'!D24+'Sez. 6'!D24+'Sez. 7'!D24+'Sez. 8'!D24+'Sez. 9'!D24</f>
        <v>22</v>
      </c>
      <c r="E24" s="61"/>
      <c r="F24" s="79">
        <v>4</v>
      </c>
      <c r="G24" s="66" t="s">
        <v>97</v>
      </c>
      <c r="H24" s="145">
        <f>'Sez. 1'!H24+'Sez. 2'!H24+'Sez. 3'!H24+'Sez. 4'!H24+'Sez. 5'!H24+'Sez. 6'!H24+'Sez. 7'!H24+'Sez. 8'!H24+'Sez. 9'!H24</f>
        <v>152</v>
      </c>
      <c r="I24" s="61"/>
      <c r="J24" s="79">
        <v>4</v>
      </c>
      <c r="K24" s="147" t="s">
        <v>108</v>
      </c>
      <c r="L24" s="145">
        <f>'Sez. 1'!L24+'Sez. 2'!L24+'Sez. 3'!L24+'Sez. 4'!L24+'Sez. 5'!L24+'Sez. 6'!L24+'Sez. 7'!L24+'Sez. 8'!L24+'Sez. 9'!L24</f>
        <v>90</v>
      </c>
      <c r="M24" s="61"/>
      <c r="N24" s="79">
        <v>4</v>
      </c>
      <c r="O24" s="147" t="s">
        <v>63</v>
      </c>
      <c r="P24" s="145">
        <f>'Sez. 1'!P24+'Sez. 2'!P24+'Sez. 3'!P24+'Sez. 4'!P24+'Sez. 5'!P24+'Sez. 6'!P24+'Sez. 7'!P24+'Sez. 8'!P24+'Sez. 9'!P24</f>
        <v>76</v>
      </c>
      <c r="Q24" s="61"/>
      <c r="R24" s="79">
        <v>4</v>
      </c>
      <c r="S24" s="147" t="s">
        <v>58</v>
      </c>
      <c r="T24" s="145">
        <f>'Sez. 1'!T24+'Sez. 2'!T24+'Sez. 3'!T24+'Sez. 4'!T24+'Sez. 5'!T24+'Sez. 6'!T24+'Sez. 7'!T24+'Sez. 8'!T24+'Sez. 9'!T24</f>
        <v>54</v>
      </c>
      <c r="U24" s="61"/>
      <c r="V24" s="79">
        <v>4</v>
      </c>
      <c r="W24" s="148" t="s">
        <v>87</v>
      </c>
      <c r="X24" s="145">
        <f>'Sez. 1'!X24+'Sez. 2'!X24+'Sez. 3'!X24+'Sez. 4'!X24+'Sez. 5'!X24+'Sez. 6'!X24+'Sez. 7'!X24+'Sez. 8'!X24+'Sez. 9'!X24</f>
        <v>0</v>
      </c>
    </row>
    <row r="25" spans="2:26">
      <c r="B25" s="79">
        <v>5</v>
      </c>
      <c r="C25" s="66" t="s">
        <v>91</v>
      </c>
      <c r="D25" s="145">
        <f>'Sez. 1'!D25+'Sez. 2'!D25+'Sez. 3'!D25+'Sez. 4'!D25+'Sez. 5'!D25+'Sez. 6'!D25+'Sez. 7'!D25+'Sez. 8'!D25+'Sez. 9'!D25</f>
        <v>1</v>
      </c>
      <c r="E25" s="61"/>
      <c r="F25" s="79">
        <v>5</v>
      </c>
      <c r="G25" s="66" t="s">
        <v>98</v>
      </c>
      <c r="H25" s="145">
        <f>'Sez. 1'!H25+'Sez. 2'!H25+'Sez. 3'!H25+'Sez. 4'!H25+'Sez. 5'!H25+'Sez. 6'!H25+'Sez. 7'!H25+'Sez. 8'!H25+'Sez. 9'!H25</f>
        <v>25</v>
      </c>
      <c r="I25" s="61"/>
      <c r="J25" s="79">
        <v>5</v>
      </c>
      <c r="K25" s="147" t="s">
        <v>109</v>
      </c>
      <c r="L25" s="145">
        <f>'Sez. 1'!L25+'Sez. 2'!L25+'Sez. 3'!L25+'Sez. 4'!L25+'Sez. 5'!L25+'Sez. 6'!L25+'Sez. 7'!L25+'Sez. 8'!L25+'Sez. 9'!L25</f>
        <v>27</v>
      </c>
      <c r="M25" s="61"/>
      <c r="N25" s="79">
        <v>5</v>
      </c>
      <c r="O25" s="147" t="s">
        <v>115</v>
      </c>
      <c r="P25" s="145">
        <f>'Sez. 1'!P25+'Sez. 2'!P25+'Sez. 3'!P25+'Sez. 4'!P25+'Sez. 5'!P25+'Sez. 6'!P25+'Sez. 7'!P25+'Sez. 8'!P25+'Sez. 9'!P25</f>
        <v>8</v>
      </c>
      <c r="Q25" s="61"/>
      <c r="R25" s="79">
        <v>5</v>
      </c>
      <c r="S25" s="147" t="s">
        <v>122</v>
      </c>
      <c r="T25" s="145">
        <f>'Sez. 1'!T25+'Sez. 2'!T25+'Sez. 3'!T25+'Sez. 4'!T25+'Sez. 5'!T25+'Sez. 6'!T25+'Sez. 7'!T25+'Sez. 8'!T25+'Sez. 9'!T25</f>
        <v>32</v>
      </c>
      <c r="U25" s="61"/>
      <c r="V25" s="79">
        <v>5</v>
      </c>
      <c r="W25" s="148" t="s">
        <v>87</v>
      </c>
      <c r="X25" s="145">
        <f>'Sez. 1'!X25+'Sez. 2'!X25+'Sez. 3'!X25+'Sez. 4'!X25+'Sez. 5'!X25+'Sez. 6'!X25+'Sez. 7'!X25+'Sez. 8'!X25+'Sez. 9'!X25</f>
        <v>0</v>
      </c>
    </row>
    <row r="26" spans="2:26">
      <c r="B26" s="79">
        <v>6</v>
      </c>
      <c r="C26" s="66" t="s">
        <v>90</v>
      </c>
      <c r="D26" s="145">
        <f>'Sez. 1'!D26+'Sez. 2'!D26+'Sez. 3'!D26+'Sez. 4'!D26+'Sez. 5'!D26+'Sez. 6'!D26+'Sez. 7'!D26+'Sez. 8'!D26+'Sez. 9'!D26</f>
        <v>8</v>
      </c>
      <c r="E26" s="61"/>
      <c r="F26" s="79">
        <v>6</v>
      </c>
      <c r="G26" s="66" t="s">
        <v>99</v>
      </c>
      <c r="H26" s="145">
        <f>'Sez. 1'!H26+'Sez. 2'!H26+'Sez. 3'!H26+'Sez. 4'!H26+'Sez. 5'!H26+'Sez. 6'!H26+'Sez. 7'!H26+'Sez. 8'!H26+'Sez. 9'!H26</f>
        <v>32</v>
      </c>
      <c r="I26" s="61"/>
      <c r="J26" s="79">
        <v>6</v>
      </c>
      <c r="K26" s="147" t="s">
        <v>110</v>
      </c>
      <c r="L26" s="145">
        <f>'Sez. 1'!L26+'Sez. 2'!L26+'Sez. 3'!L26+'Sez. 4'!L26+'Sez. 5'!L26+'Sez. 6'!L26+'Sez. 7'!L26+'Sez. 8'!L26+'Sez. 9'!L26</f>
        <v>107</v>
      </c>
      <c r="M26" s="61"/>
      <c r="N26" s="79">
        <v>6</v>
      </c>
      <c r="O26" s="147" t="s">
        <v>116</v>
      </c>
      <c r="P26" s="145">
        <f>'Sez. 1'!P26+'Sez. 2'!P26+'Sez. 3'!P26+'Sez. 4'!P26+'Sez. 5'!P26+'Sez. 6'!P26+'Sez. 7'!P26+'Sez. 8'!P26+'Sez. 9'!P26</f>
        <v>41</v>
      </c>
      <c r="Q26" s="61"/>
      <c r="R26" s="79">
        <v>6</v>
      </c>
      <c r="S26" s="147" t="s">
        <v>123</v>
      </c>
      <c r="T26" s="145">
        <f>'Sez. 1'!T26+'Sez. 2'!T26+'Sez. 3'!T26+'Sez. 4'!T26+'Sez. 5'!T26+'Sez. 6'!T26+'Sez. 7'!T26+'Sez. 8'!T26+'Sez. 9'!T26</f>
        <v>88</v>
      </c>
      <c r="U26" s="61"/>
      <c r="V26" s="79">
        <v>6</v>
      </c>
      <c r="W26" s="148" t="s">
        <v>87</v>
      </c>
      <c r="X26" s="145">
        <f>'Sez. 1'!X26+'Sez. 2'!X26+'Sez. 3'!X26+'Sez. 4'!X26+'Sez. 5'!X26+'Sez. 6'!X26+'Sez. 7'!X26+'Sez. 8'!X26+'Sez. 9'!X26</f>
        <v>0</v>
      </c>
    </row>
    <row r="27" spans="2:26">
      <c r="B27" s="79">
        <v>7</v>
      </c>
      <c r="C27" s="66" t="s">
        <v>52</v>
      </c>
      <c r="D27" s="145">
        <f>'Sez. 1'!D27+'Sez. 2'!D27+'Sez. 3'!D27+'Sez. 4'!D27+'Sez. 5'!D27+'Sez. 6'!D27+'Sez. 7'!D27+'Sez. 8'!D27+'Sez. 9'!D27</f>
        <v>44</v>
      </c>
      <c r="E27" s="61"/>
      <c r="F27" s="79">
        <v>7</v>
      </c>
      <c r="G27" s="66" t="s">
        <v>100</v>
      </c>
      <c r="H27" s="145">
        <f>'Sez. 1'!H27+'Sez. 2'!H27+'Sez. 3'!H27+'Sez. 4'!H27+'Sez. 5'!H27+'Sez. 6'!H27+'Sez. 7'!H27+'Sez. 8'!H27+'Sez. 9'!H27</f>
        <v>103</v>
      </c>
      <c r="I27" s="61"/>
      <c r="J27" s="79">
        <v>7</v>
      </c>
      <c r="K27" s="147" t="s">
        <v>111</v>
      </c>
      <c r="L27" s="145">
        <f>'Sez. 1'!L27+'Sez. 2'!L27+'Sez. 3'!L27+'Sez. 4'!L27+'Sez. 5'!L27+'Sez. 6'!L27+'Sez. 7'!L27+'Sez. 8'!L27+'Sez. 9'!L27</f>
        <v>65</v>
      </c>
      <c r="M27" s="61"/>
      <c r="N27" s="79">
        <v>7</v>
      </c>
      <c r="O27" s="147" t="s">
        <v>117</v>
      </c>
      <c r="P27" s="145">
        <f>'Sez. 1'!P27+'Sez. 2'!P27+'Sez. 3'!P27+'Sez. 4'!P27+'Sez. 5'!P27+'Sez. 6'!P27+'Sez. 7'!P27+'Sez. 8'!P27+'Sez. 9'!P27</f>
        <v>6</v>
      </c>
      <c r="Q27" s="61"/>
      <c r="R27" s="79">
        <v>7</v>
      </c>
      <c r="S27" s="147" t="s">
        <v>124</v>
      </c>
      <c r="T27" s="145">
        <f>'Sez. 1'!T27+'Sez. 2'!T27+'Sez. 3'!T27+'Sez. 4'!T27+'Sez. 5'!T27+'Sez. 6'!T27+'Sez. 7'!T27+'Sez. 8'!T27+'Sez. 9'!T27</f>
        <v>43</v>
      </c>
      <c r="U27" s="61"/>
      <c r="V27" s="79">
        <v>7</v>
      </c>
      <c r="W27" s="148" t="s">
        <v>87</v>
      </c>
      <c r="X27" s="145">
        <f>'Sez. 1'!X27+'Sez. 2'!X27+'Sez. 3'!X27+'Sez. 4'!X27+'Sez. 5'!X27+'Sez. 6'!X27+'Sez. 7'!X27+'Sez. 8'!X27+'Sez. 9'!X27</f>
        <v>0</v>
      </c>
    </row>
    <row r="28" spans="2:26">
      <c r="B28" s="79">
        <v>8</v>
      </c>
      <c r="C28" s="66" t="s">
        <v>89</v>
      </c>
      <c r="D28" s="145">
        <f>'Sez. 1'!D28+'Sez. 2'!D28+'Sez. 3'!D28+'Sez. 4'!D28+'Sez. 5'!D28+'Sez. 6'!D28+'Sez. 7'!D28+'Sez. 8'!D28+'Sez. 9'!D28</f>
        <v>1</v>
      </c>
      <c r="E28" s="61"/>
      <c r="F28" s="79">
        <v>8</v>
      </c>
      <c r="G28" s="66" t="s">
        <v>69</v>
      </c>
      <c r="H28" s="145">
        <f>'Sez. 1'!H28+'Sez. 2'!H28+'Sez. 3'!H28+'Sez. 4'!H28+'Sez. 5'!H28+'Sez. 6'!H28+'Sez. 7'!H28+'Sez. 8'!H28+'Sez. 9'!H28</f>
        <v>107</v>
      </c>
      <c r="I28" s="61"/>
      <c r="J28" s="79">
        <v>8</v>
      </c>
      <c r="K28" s="147" t="s">
        <v>59</v>
      </c>
      <c r="L28" s="145">
        <f>'Sez. 1'!L28+'Sez. 2'!L28+'Sez. 3'!L28+'Sez. 4'!L28+'Sez. 5'!L28+'Sez. 6'!L28+'Sez. 7'!L28+'Sez. 8'!L28+'Sez. 9'!L28</f>
        <v>33</v>
      </c>
      <c r="M28" s="61"/>
      <c r="N28" s="79">
        <v>8</v>
      </c>
      <c r="O28" s="147" t="s">
        <v>62</v>
      </c>
      <c r="P28" s="145">
        <f>'Sez. 1'!P28+'Sez. 2'!P28+'Sez. 3'!P28+'Sez. 4'!P28+'Sez. 5'!P28+'Sez. 6'!P28+'Sez. 7'!P28+'Sez. 8'!P28+'Sez. 9'!P28</f>
        <v>45</v>
      </c>
      <c r="Q28" s="61"/>
      <c r="R28" s="79">
        <v>8</v>
      </c>
      <c r="S28" s="147" t="s">
        <v>125</v>
      </c>
      <c r="T28" s="145">
        <f>'Sez. 1'!T28+'Sez. 2'!T28+'Sez. 3'!T28+'Sez. 4'!T28+'Sez. 5'!T28+'Sez. 6'!T28+'Sez. 7'!T28+'Sez. 8'!T28+'Sez. 9'!T28</f>
        <v>14</v>
      </c>
      <c r="U28" s="61"/>
      <c r="V28" s="79">
        <v>8</v>
      </c>
      <c r="W28" s="148" t="s">
        <v>87</v>
      </c>
      <c r="X28" s="145">
        <f>'Sez. 1'!X28+'Sez. 2'!X28+'Sez. 3'!X28+'Sez. 4'!X28+'Sez. 5'!X28+'Sez. 6'!X28+'Sez. 7'!X28+'Sez. 8'!X28+'Sez. 9'!X28</f>
        <v>0</v>
      </c>
    </row>
    <row r="29" spans="2:26">
      <c r="B29" s="79">
        <v>9</v>
      </c>
      <c r="C29" s="66" t="s">
        <v>88</v>
      </c>
      <c r="D29" s="145">
        <f>'Sez. 1'!D29+'Sez. 2'!D29+'Sez. 3'!D29+'Sez. 4'!D29+'Sez. 5'!D29+'Sez. 6'!D29+'Sez. 7'!D29+'Sez. 8'!D29+'Sez. 9'!D29</f>
        <v>1</v>
      </c>
      <c r="E29" s="61"/>
      <c r="F29" s="79">
        <v>9</v>
      </c>
      <c r="G29" s="66" t="s">
        <v>68</v>
      </c>
      <c r="H29" s="145">
        <f>'Sez. 1'!H29+'Sez. 2'!H29+'Sez. 3'!H29+'Sez. 4'!H29+'Sez. 5'!H29+'Sez. 6'!H29+'Sez. 7'!H29+'Sez. 8'!H29+'Sez. 9'!H29</f>
        <v>102</v>
      </c>
      <c r="I29" s="61"/>
      <c r="J29" s="79">
        <v>9</v>
      </c>
      <c r="K29" s="147" t="s">
        <v>70</v>
      </c>
      <c r="L29" s="145">
        <f>'Sez. 1'!L29+'Sez. 2'!L29+'Sez. 3'!L29+'Sez. 4'!L29+'Sez. 5'!L29+'Sez. 6'!L29+'Sez. 7'!L29+'Sez. 8'!L29+'Sez. 9'!L29</f>
        <v>44</v>
      </c>
      <c r="M29" s="61"/>
      <c r="N29" s="79">
        <v>9</v>
      </c>
      <c r="O29" s="147" t="s">
        <v>64</v>
      </c>
      <c r="P29" s="145">
        <f>'Sez. 1'!P29+'Sez. 2'!P29+'Sez. 3'!P29+'Sez. 4'!P29+'Sez. 5'!P29+'Sez. 6'!P29+'Sez. 7'!P29+'Sez. 8'!P29+'Sez. 9'!P29</f>
        <v>11</v>
      </c>
      <c r="Q29" s="61"/>
      <c r="R29" s="79">
        <v>9</v>
      </c>
      <c r="S29" s="147" t="s">
        <v>126</v>
      </c>
      <c r="T29" s="145">
        <f>'Sez. 1'!T29+'Sez. 2'!T29+'Sez. 3'!T29+'Sez. 4'!T29+'Sez. 5'!T29+'Sez. 6'!T29+'Sez. 7'!T29+'Sez. 8'!T29+'Sez. 9'!T29</f>
        <v>25</v>
      </c>
      <c r="U29" s="61"/>
      <c r="V29" s="79">
        <v>9</v>
      </c>
      <c r="W29" s="148" t="s">
        <v>87</v>
      </c>
      <c r="X29" s="145">
        <f>'Sez. 1'!X29+'Sez. 2'!X29+'Sez. 3'!X29+'Sez. 4'!X29+'Sez. 5'!X29+'Sez. 6'!X29+'Sez. 7'!X29+'Sez. 8'!X29+'Sez. 9'!X29</f>
        <v>0</v>
      </c>
    </row>
    <row r="30" spans="2:26">
      <c r="B30" s="79">
        <v>10</v>
      </c>
      <c r="C30" s="66" t="s">
        <v>56</v>
      </c>
      <c r="D30" s="145">
        <f>'Sez. 1'!D30+'Sez. 2'!D30+'Sez. 3'!D30+'Sez. 4'!D30+'Sez. 5'!D30+'Sez. 6'!D30+'Sez. 7'!D30+'Sez. 8'!D30+'Sez. 9'!D30</f>
        <v>3</v>
      </c>
      <c r="E30" s="61"/>
      <c r="F30" s="79">
        <v>10</v>
      </c>
      <c r="G30" s="66" t="s">
        <v>101</v>
      </c>
      <c r="H30" s="145">
        <f>'Sez. 1'!H30+'Sez. 2'!H30+'Sez. 3'!H30+'Sez. 4'!H30+'Sez. 5'!H30+'Sez. 6'!H30+'Sez. 7'!H30+'Sez. 8'!H30+'Sez. 9'!H30</f>
        <v>49</v>
      </c>
      <c r="I30" s="61"/>
      <c r="J30" s="79">
        <v>10</v>
      </c>
      <c r="K30" s="147" t="s">
        <v>60</v>
      </c>
      <c r="L30" s="145">
        <f>'Sez. 1'!L30+'Sez. 2'!L30+'Sez. 3'!L30+'Sez. 4'!L30+'Sez. 5'!L30+'Sez. 6'!L30+'Sez. 7'!L30+'Sez. 8'!L30+'Sez. 9'!L30</f>
        <v>51</v>
      </c>
      <c r="M30" s="61"/>
      <c r="N30" s="79">
        <v>10</v>
      </c>
      <c r="O30" s="147" t="s">
        <v>118</v>
      </c>
      <c r="P30" s="145">
        <f>'Sez. 1'!P30+'Sez. 2'!P30+'Sez. 3'!P30+'Sez. 4'!P30+'Sez. 5'!P30+'Sez. 6'!P30+'Sez. 7'!P30+'Sez. 8'!P30+'Sez. 9'!P30</f>
        <v>24</v>
      </c>
      <c r="Q30" s="61"/>
      <c r="R30" s="79">
        <v>10</v>
      </c>
      <c r="S30" s="147" t="s">
        <v>127</v>
      </c>
      <c r="T30" s="145">
        <f>'Sez. 1'!T30+'Sez. 2'!T30+'Sez. 3'!T30+'Sez. 4'!T30+'Sez. 5'!T30+'Sez. 6'!T30+'Sez. 7'!T30+'Sez. 8'!T30+'Sez. 9'!T30</f>
        <v>25</v>
      </c>
      <c r="U30" s="61"/>
      <c r="V30" s="79">
        <v>10</v>
      </c>
      <c r="W30" s="148" t="s">
        <v>87</v>
      </c>
      <c r="X30" s="145">
        <f>'Sez. 1'!X30+'Sez. 2'!X30+'Sez. 3'!X30+'Sez. 4'!X30+'Sez. 5'!X30+'Sez. 6'!X30+'Sez. 7'!X30+'Sez. 8'!X30+'Sez. 9'!X30</f>
        <v>0</v>
      </c>
    </row>
    <row r="31" spans="2:26">
      <c r="B31" s="79">
        <v>11</v>
      </c>
      <c r="C31" s="83" t="s">
        <v>87</v>
      </c>
      <c r="D31" s="145">
        <f>'Sez. 1'!D31+'Sez. 2'!D31+'Sez. 3'!D31+'Sez. 4'!D31+'Sez. 5'!D31+'Sez. 6'!D31+'Sez. 7'!D31+'Sez. 8'!D31+'Sez. 9'!D31</f>
        <v>0</v>
      </c>
      <c r="E31" s="61"/>
      <c r="F31" s="79">
        <v>11</v>
      </c>
      <c r="G31" s="66" t="s">
        <v>72</v>
      </c>
      <c r="H31" s="145">
        <f>'Sez. 1'!H31+'Sez. 2'!H31+'Sez. 3'!H31+'Sez. 4'!H31+'Sez. 5'!H31+'Sez. 6'!H31+'Sez. 7'!H31+'Sez. 8'!H31+'Sez. 9'!H31</f>
        <v>231</v>
      </c>
      <c r="I31" s="61"/>
      <c r="J31" s="79">
        <v>11</v>
      </c>
      <c r="K31" s="147" t="s">
        <v>71</v>
      </c>
      <c r="L31" s="145">
        <f>'Sez. 1'!L31+'Sez. 2'!L31+'Sez. 3'!L31+'Sez. 4'!L31+'Sez. 5'!L31+'Sez. 6'!L31+'Sez. 7'!L31+'Sez. 8'!L31+'Sez. 9'!L31</f>
        <v>27</v>
      </c>
      <c r="M31" s="61"/>
      <c r="N31" s="79">
        <v>11</v>
      </c>
      <c r="O31" s="147" t="s">
        <v>119</v>
      </c>
      <c r="P31" s="145">
        <f>'Sez. 1'!P31+'Sez. 2'!P31+'Sez. 3'!P31+'Sez. 4'!P31+'Sez. 5'!P31+'Sez. 6'!P31+'Sez. 7'!P31+'Sez. 8'!P31+'Sez. 9'!P31</f>
        <v>9</v>
      </c>
      <c r="Q31" s="61"/>
      <c r="R31" s="79">
        <v>11</v>
      </c>
      <c r="S31" s="147" t="s">
        <v>128</v>
      </c>
      <c r="T31" s="145">
        <f>'Sez. 1'!T31+'Sez. 2'!T31+'Sez. 3'!T31+'Sez. 4'!T31+'Sez. 5'!T31+'Sez. 6'!T31+'Sez. 7'!T31+'Sez. 8'!T31+'Sez. 9'!T31</f>
        <v>50</v>
      </c>
      <c r="U31" s="61"/>
      <c r="V31" s="79">
        <v>11</v>
      </c>
      <c r="W31" s="148" t="s">
        <v>87</v>
      </c>
      <c r="X31" s="145">
        <f>'Sez. 1'!X31+'Sez. 2'!X31+'Sez. 3'!X31+'Sez. 4'!X31+'Sez. 5'!X31+'Sez. 6'!X31+'Sez. 7'!X31+'Sez. 8'!X31+'Sez. 9'!X31</f>
        <v>0</v>
      </c>
    </row>
    <row r="32" spans="2:26">
      <c r="B32" s="79">
        <v>12</v>
      </c>
      <c r="C32" s="83" t="s">
        <v>87</v>
      </c>
      <c r="D32" s="145">
        <f>'Sez. 1'!D32+'Sez. 2'!D32+'Sez. 3'!D32+'Sez. 4'!D32+'Sez. 5'!D32+'Sez. 6'!D32+'Sez. 7'!D32+'Sez. 8'!D32+'Sez. 9'!D32</f>
        <v>0</v>
      </c>
      <c r="E32" s="61"/>
      <c r="F32" s="79">
        <v>12</v>
      </c>
      <c r="G32" s="69" t="s">
        <v>73</v>
      </c>
      <c r="H32" s="145">
        <f>'Sez. 1'!H32+'Sez. 2'!H32+'Sez. 3'!H32+'Sez. 4'!H32+'Sez. 5'!H32+'Sez. 6'!H32+'Sez. 7'!H32+'Sez. 8'!H32+'Sez. 9'!H32</f>
        <v>292</v>
      </c>
      <c r="I32" s="61"/>
      <c r="J32" s="79">
        <v>12</v>
      </c>
      <c r="K32" s="149" t="s">
        <v>112</v>
      </c>
      <c r="L32" s="145">
        <f>'Sez. 1'!L32+'Sez. 2'!L32+'Sez. 3'!L32+'Sez. 4'!L32+'Sez. 5'!L32+'Sez. 6'!L32+'Sez. 7'!L32+'Sez. 8'!L32+'Sez. 9'!L32</f>
        <v>63</v>
      </c>
      <c r="M32" s="61"/>
      <c r="N32" s="79">
        <v>12</v>
      </c>
      <c r="O32" s="149" t="s">
        <v>65</v>
      </c>
      <c r="P32" s="145">
        <f>'Sez. 1'!P32+'Sez. 2'!P32+'Sez. 3'!P32+'Sez. 4'!P32+'Sez. 5'!P32+'Sez. 6'!P32+'Sez. 7'!P32+'Sez. 8'!P32+'Sez. 9'!P32</f>
        <v>37</v>
      </c>
      <c r="Q32" s="61"/>
      <c r="R32" s="79">
        <v>12</v>
      </c>
      <c r="S32" s="149" t="s">
        <v>129</v>
      </c>
      <c r="T32" s="145">
        <f>'Sez. 1'!T32+'Sez. 2'!T32+'Sez. 3'!T32+'Sez. 4'!T32+'Sez. 5'!T32+'Sez. 6'!T32+'Sez. 7'!T32+'Sez. 8'!T32+'Sez. 9'!T32</f>
        <v>77</v>
      </c>
      <c r="U32" s="61"/>
      <c r="V32" s="79">
        <v>12</v>
      </c>
      <c r="W32" s="150" t="s">
        <v>87</v>
      </c>
      <c r="X32" s="145">
        <f>'Sez. 1'!X32+'Sez. 2'!X32+'Sez. 3'!X32+'Sez. 4'!X32+'Sez. 5'!X32+'Sez. 6'!X32+'Sez. 7'!X32+'Sez. 8'!X32+'Sez. 9'!X32</f>
        <v>0</v>
      </c>
      <c r="Z32" s="126" t="s">
        <v>132</v>
      </c>
    </row>
    <row r="33" spans="2:26">
      <c r="B33" s="80"/>
      <c r="C33" s="151" t="s">
        <v>29</v>
      </c>
      <c r="D33" s="81">
        <f>SUM(D21:D32)</f>
        <v>107</v>
      </c>
      <c r="E33" s="61"/>
      <c r="F33" s="80"/>
      <c r="G33" s="151" t="s">
        <v>29</v>
      </c>
      <c r="H33" s="152">
        <f>SUM(H21:H32)</f>
        <v>1524</v>
      </c>
      <c r="I33" s="61"/>
      <c r="J33" s="80"/>
      <c r="K33" s="151" t="s">
        <v>29</v>
      </c>
      <c r="L33" s="81">
        <f>SUM(L21:L32)</f>
        <v>713</v>
      </c>
      <c r="M33" s="61"/>
      <c r="N33" s="80"/>
      <c r="O33" s="151" t="s">
        <v>29</v>
      </c>
      <c r="P33" s="152">
        <f>SUM(P21:P32)</f>
        <v>420</v>
      </c>
      <c r="Q33" s="61"/>
      <c r="R33" s="80"/>
      <c r="S33" s="151" t="s">
        <v>29</v>
      </c>
      <c r="T33" s="81">
        <f>SUM(T21:T32)</f>
        <v>596</v>
      </c>
      <c r="U33" s="61"/>
      <c r="V33" s="80"/>
      <c r="W33" s="151" t="s">
        <v>29</v>
      </c>
      <c r="X33" s="81">
        <f>SUM(X21:X32)</f>
        <v>0</v>
      </c>
      <c r="Z33" s="127">
        <f>D33+H33+L33+P33+T33+X33</f>
        <v>3360</v>
      </c>
    </row>
    <row r="34" spans="2:26">
      <c r="B34" s="61"/>
      <c r="C34" s="82" t="str">
        <f>IF(D33&gt;(D17*$D$7),"Err.: pref. oltre voti di lista","")</f>
        <v/>
      </c>
      <c r="D34" s="61"/>
      <c r="E34" s="61"/>
      <c r="F34" s="61"/>
      <c r="G34" s="82" t="str">
        <f>IF(H33&gt;(H17*$D$7),"Err.: pref. oltre voti di lista","")</f>
        <v/>
      </c>
      <c r="H34" s="61"/>
      <c r="I34" s="61"/>
      <c r="J34" s="61"/>
      <c r="K34" s="82" t="str">
        <f>IF(L33&gt;(L17*$D$7),"Err.: pref. oltre voti di lista","")</f>
        <v/>
      </c>
      <c r="L34" s="61"/>
      <c r="M34" s="61"/>
      <c r="N34" s="61"/>
      <c r="O34" s="82" t="str">
        <f>IF(P33&gt;(P17*$D$7),"Err.: pref. oltre voti di lista","")</f>
        <v/>
      </c>
      <c r="P34" s="61"/>
      <c r="Q34" s="61"/>
      <c r="R34" s="61"/>
      <c r="S34" s="82" t="str">
        <f>IF(T33&gt;(T17*$D$7),"Err.: pref. oltre voti di lista","")</f>
        <v/>
      </c>
      <c r="T34" s="61"/>
      <c r="U34" s="61"/>
      <c r="V34" s="61"/>
      <c r="W34" s="82" t="str">
        <f>IF(X33&gt;(X17*$D$7),"Err.: pref. oltre voti di lista","")</f>
        <v/>
      </c>
      <c r="X34" s="61"/>
    </row>
  </sheetData>
  <sheetProtection sheet="1" objects="1" scenarios="1"/>
  <mergeCells count="22">
    <mergeCell ref="B1:H1"/>
    <mergeCell ref="J1:P1"/>
    <mergeCell ref="R1:X1"/>
    <mergeCell ref="B2:H2"/>
    <mergeCell ref="J2:P2"/>
    <mergeCell ref="R2:X2"/>
    <mergeCell ref="Z15:Z16"/>
    <mergeCell ref="B13:H13"/>
    <mergeCell ref="J13:P13"/>
    <mergeCell ref="R13:X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</mergeCells>
  <conditionalFormatting sqref="G8:H8 O8:P8 W8:X8">
    <cfRule type="notContainsBlanks" dxfId="4" priority="15">
      <formula>LEN(TRIM(G8))&gt;0</formula>
    </cfRule>
  </conditionalFormatting>
  <conditionalFormatting sqref="C34 G34 K34 O34 S34 W34">
    <cfRule type="notContainsBlanks" dxfId="3" priority="14">
      <formula>LEN(TRIM(C34))&gt;0</formula>
    </cfRule>
  </conditionalFormatting>
  <conditionalFormatting sqref="D17 H17 L17 P17 T17 X17">
    <cfRule type="dataBar" priority="1">
      <dataBar>
        <cfvo type="min" val="0"/>
        <cfvo type="max" val="0"/>
        <color rgb="FFFFB628"/>
      </dataBar>
    </cfRule>
  </conditionalFormatting>
  <conditionalFormatting sqref="D21:D32">
    <cfRule type="dataBar" priority="12">
      <dataBar>
        <cfvo type="min" val="0"/>
        <cfvo type="max" val="0"/>
        <color rgb="FF638EC6"/>
      </dataBar>
    </cfRule>
  </conditionalFormatting>
  <conditionalFormatting sqref="H21:H32">
    <cfRule type="dataBar" priority="11">
      <dataBar>
        <cfvo type="min" val="0"/>
        <cfvo type="max" val="0"/>
        <color rgb="FF638EC6"/>
      </dataBar>
    </cfRule>
  </conditionalFormatting>
  <conditionalFormatting sqref="L21:L32">
    <cfRule type="dataBar" priority="10">
      <dataBar>
        <cfvo type="min" val="0"/>
        <cfvo type="max" val="0"/>
        <color rgb="FF638EC6"/>
      </dataBar>
    </cfRule>
  </conditionalFormatting>
  <conditionalFormatting sqref="P21:P32">
    <cfRule type="dataBar" priority="9">
      <dataBar>
        <cfvo type="min" val="0"/>
        <cfvo type="max" val="0"/>
        <color rgb="FF638EC6"/>
      </dataBar>
    </cfRule>
  </conditionalFormatting>
  <conditionalFormatting sqref="T21:T32">
    <cfRule type="dataBar" priority="8">
      <dataBar>
        <cfvo type="min" val="0"/>
        <cfvo type="max" val="0"/>
        <color rgb="FF638EC6"/>
      </dataBar>
    </cfRule>
  </conditionalFormatting>
  <conditionalFormatting sqref="X21:X32">
    <cfRule type="dataBar" priority="7">
      <dataBar>
        <cfvo type="min" val="0"/>
        <cfvo type="max" val="0"/>
        <color rgb="FF638EC6"/>
      </dataBar>
    </cfRule>
  </conditionalFormatting>
  <conditionalFormatting sqref="H21:H32">
    <cfRule type="dataBar" priority="6">
      <dataBar>
        <cfvo type="min" val="0"/>
        <cfvo type="max" val="0"/>
        <color rgb="FF638EC6"/>
      </dataBar>
    </cfRule>
  </conditionalFormatting>
  <conditionalFormatting sqref="L21:L32">
    <cfRule type="dataBar" priority="5">
      <dataBar>
        <cfvo type="min" val="0"/>
        <cfvo type="max" val="0"/>
        <color rgb="FF638EC6"/>
      </dataBar>
    </cfRule>
  </conditionalFormatting>
  <conditionalFormatting sqref="P21:P32">
    <cfRule type="dataBar" priority="4">
      <dataBar>
        <cfvo type="min" val="0"/>
        <cfvo type="max" val="0"/>
        <color rgb="FF638EC6"/>
      </dataBar>
    </cfRule>
  </conditionalFormatting>
  <conditionalFormatting sqref="T21:T32">
    <cfRule type="dataBar" priority="3">
      <dataBar>
        <cfvo type="min" val="0"/>
        <cfvo type="max" val="0"/>
        <color rgb="FF638EC6"/>
      </dataBar>
    </cfRule>
  </conditionalFormatting>
  <conditionalFormatting sqref="X21:X32">
    <cfRule type="dataBar" priority="2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view="pageBreakPreview" zoomScale="70" zoomScaleNormal="100" zoomScaleSheetLayoutView="70" workbookViewId="0">
      <selection activeCell="J30" sqref="J30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</cols>
  <sheetData>
    <row r="1" spans="1:8" ht="45" customHeight="1">
      <c r="B1" s="171" t="s">
        <v>50</v>
      </c>
      <c r="C1" s="171"/>
      <c r="D1" s="171"/>
      <c r="E1" s="171"/>
      <c r="F1" s="171"/>
      <c r="G1" s="171"/>
      <c r="H1" s="171"/>
    </row>
    <row r="2" spans="1:8" ht="21" customHeight="1">
      <c r="A2" s="92"/>
      <c r="B2" s="160" t="s">
        <v>80</v>
      </c>
      <c r="C2" s="160"/>
      <c r="D2" s="160"/>
      <c r="E2" s="160"/>
      <c r="F2" s="160"/>
      <c r="G2" s="160"/>
      <c r="H2" s="160"/>
    </row>
    <row r="3" spans="1:8">
      <c r="B3" s="61"/>
      <c r="C3" s="128" t="s">
        <v>23</v>
      </c>
      <c r="D3" s="129">
        <f>'Elettori-Votanti'!$K$2</f>
        <v>6820</v>
      </c>
      <c r="E3" s="61"/>
      <c r="F3" s="95" t="s">
        <v>81</v>
      </c>
      <c r="G3" s="62" t="s">
        <v>8</v>
      </c>
      <c r="H3" s="63">
        <f>'Elettori-Votanti'!$K$25</f>
        <v>5136</v>
      </c>
    </row>
    <row r="4" spans="1:8">
      <c r="B4" s="61"/>
      <c r="C4" s="64" t="s">
        <v>2</v>
      </c>
      <c r="D4" s="65">
        <f>'Elettori-Votanti'!$K$3</f>
        <v>3407</v>
      </c>
      <c r="E4" s="61"/>
      <c r="F4" s="96" t="s">
        <v>82</v>
      </c>
      <c r="G4" s="130" t="s">
        <v>24</v>
      </c>
      <c r="H4" s="130">
        <f>'Sez. 1'!H4+'Sez. 2'!H4+'Sez. 3'!H4+'Sez. 4'!H4+'Sez. 5'!H4+'Sez. 6'!H4+'Sez. 7'!H4+'Sez. 8'!H4+'Sez. 9'!H4</f>
        <v>58</v>
      </c>
    </row>
    <row r="5" spans="1:8">
      <c r="B5" s="61"/>
      <c r="C5" s="67" t="s">
        <v>3</v>
      </c>
      <c r="D5" s="68">
        <f>'Elettori-Votanti'!$K$4</f>
        <v>3413</v>
      </c>
      <c r="E5" s="61"/>
      <c r="F5" s="96" t="s">
        <v>83</v>
      </c>
      <c r="G5" s="130" t="s">
        <v>25</v>
      </c>
      <c r="H5" s="130">
        <f>'Sez. 1'!H5+'Sez. 2'!H5+'Sez. 3'!H5+'Sez. 4'!H5+'Sez. 5'!H5+'Sez. 6'!H5+'Sez. 7'!H5+'Sez. 8'!H5+'Sez. 9'!H5</f>
        <v>71</v>
      </c>
    </row>
    <row r="6" spans="1:8">
      <c r="B6" s="61"/>
      <c r="C6" s="71"/>
      <c r="D6" s="131"/>
      <c r="E6" s="61"/>
      <c r="F6" s="96" t="s">
        <v>84</v>
      </c>
      <c r="G6" s="130" t="s">
        <v>26</v>
      </c>
      <c r="H6" s="130">
        <f>'Sez. 1'!H6+'Sez. 2'!H6+'Sez. 3'!H6+'Sez. 4'!H6+'Sez. 5'!H6+'Sez. 6'!H6+'Sez. 7'!H6+'Sez. 8'!H6+'Sez. 9'!H6</f>
        <v>0</v>
      </c>
    </row>
    <row r="7" spans="1:8">
      <c r="B7" s="61"/>
      <c r="C7" s="132" t="s">
        <v>34</v>
      </c>
      <c r="D7" s="133">
        <f>'Elettori-Votanti'!$C$28</f>
        <v>2</v>
      </c>
      <c r="E7" s="61"/>
      <c r="F7" s="97" t="s">
        <v>85</v>
      </c>
      <c r="G7" s="134" t="s">
        <v>27</v>
      </c>
      <c r="H7" s="135">
        <f>H3-H4-H5-H6</f>
        <v>5007</v>
      </c>
    </row>
    <row r="8" spans="1:8">
      <c r="B8" s="61"/>
      <c r="C8" s="136" t="s">
        <v>77</v>
      </c>
      <c r="D8" s="137">
        <f>'Elettori-Votanti'!$K$26</f>
        <v>0.75307917888563047</v>
      </c>
      <c r="E8" s="61"/>
      <c r="F8" s="132"/>
      <c r="G8" s="70" t="str">
        <f>IF((D17+H17+D23+H23+D29+H29)=H7,"","Err.: diff. voti validi e somma voti di lista")</f>
        <v/>
      </c>
      <c r="H8" s="101" t="str">
        <f>IF((D17+H17+D23+H23+D29+H29)=H7,"",(H7-(D17+H17+D23+H23+D29+H29)))</f>
        <v/>
      </c>
    </row>
    <row r="9" spans="1:8">
      <c r="B9" s="61"/>
      <c r="C9" s="72"/>
      <c r="D9" s="138"/>
      <c r="E9" s="61"/>
      <c r="F9" s="72"/>
      <c r="G9" s="139"/>
      <c r="H9" s="138"/>
    </row>
    <row r="10" spans="1:8">
      <c r="B10" s="61"/>
      <c r="C10" s="61"/>
      <c r="D10" s="61"/>
      <c r="E10" s="61"/>
      <c r="F10" s="61"/>
      <c r="G10" s="61"/>
      <c r="H10" s="61"/>
    </row>
    <row r="11" spans="1:8">
      <c r="B11" s="61"/>
      <c r="C11" s="61"/>
      <c r="D11" s="61"/>
      <c r="E11" s="61"/>
      <c r="F11" s="61"/>
      <c r="G11" s="61"/>
      <c r="H11" s="61"/>
    </row>
    <row r="12" spans="1:8">
      <c r="B12" s="61"/>
      <c r="C12" s="61"/>
      <c r="D12" s="61"/>
      <c r="E12" s="61"/>
      <c r="F12" s="61"/>
      <c r="G12" s="61"/>
      <c r="H12" s="61"/>
    </row>
    <row r="13" spans="1:8">
      <c r="A13" s="61"/>
      <c r="B13" s="160" t="s">
        <v>86</v>
      </c>
      <c r="C13" s="160"/>
      <c r="D13" s="160"/>
      <c r="E13" s="160"/>
      <c r="F13" s="160"/>
      <c r="G13" s="160"/>
      <c r="H13" s="160"/>
    </row>
    <row r="14" spans="1:8">
      <c r="B14" s="61"/>
      <c r="C14" s="61"/>
      <c r="D14" s="61"/>
      <c r="E14" s="61"/>
      <c r="F14" s="61"/>
      <c r="G14" s="61"/>
      <c r="H14" s="61"/>
    </row>
    <row r="15" spans="1:8">
      <c r="B15" s="167"/>
      <c r="C15" s="140" t="s">
        <v>19</v>
      </c>
      <c r="D15" s="165" t="s">
        <v>40</v>
      </c>
      <c r="E15" s="61"/>
      <c r="F15" s="169"/>
      <c r="G15" s="140" t="s">
        <v>30</v>
      </c>
      <c r="H15" s="165" t="s">
        <v>40</v>
      </c>
    </row>
    <row r="16" spans="1:8" ht="9.75" customHeight="1">
      <c r="B16" s="168"/>
      <c r="C16" s="142" t="s">
        <v>95</v>
      </c>
      <c r="D16" s="166"/>
      <c r="E16" s="61"/>
      <c r="F16" s="170"/>
      <c r="G16" s="142" t="s">
        <v>95</v>
      </c>
      <c r="H16" s="166"/>
    </row>
    <row r="17" spans="1:8" ht="30.75" customHeight="1">
      <c r="B17" s="72"/>
      <c r="C17" s="143" t="s">
        <v>94</v>
      </c>
      <c r="D17" s="73">
        <f>'Sez. 1'!D17+'Sez. 2'!D17+'Sez. 3'!D17+'Sez. 4'!D17+'Sez. 5'!D17+'Sez. 6'!D17+'Sez. 7'!D17+'Sez. 8'!D17+'Sez. 9'!D17</f>
        <v>391</v>
      </c>
      <c r="E17" s="61"/>
      <c r="F17" s="72"/>
      <c r="G17" s="143" t="s">
        <v>57</v>
      </c>
      <c r="H17" s="73">
        <f>'Sez. 1'!H17+'Sez. 2'!H17+'Sez. 3'!H17+'Sez. 4'!H17+'Sez. 5'!H17+'Sez. 6'!H17+'Sez. 7'!H17+'Sez. 8'!H17+'Sez. 9'!H17</f>
        <v>1894</v>
      </c>
    </row>
    <row r="18" spans="1:8">
      <c r="B18" s="61"/>
      <c r="C18" s="74" t="s">
        <v>33</v>
      </c>
      <c r="D18" s="75">
        <f>D17/$H$7</f>
        <v>7.809067305771919E-2</v>
      </c>
      <c r="E18" s="61"/>
      <c r="F18" s="61"/>
      <c r="G18" s="74" t="s">
        <v>33</v>
      </c>
      <c r="H18" s="75">
        <f>H17/$H$7</f>
        <v>0.37827042141002598</v>
      </c>
    </row>
    <row r="19" spans="1:8">
      <c r="B19" s="61"/>
      <c r="C19" s="74"/>
      <c r="D19" s="75"/>
      <c r="E19" s="61"/>
      <c r="F19" s="61"/>
      <c r="G19" s="74"/>
      <c r="H19" s="75"/>
    </row>
    <row r="20" spans="1:8">
      <c r="A20" s="61"/>
      <c r="B20" s="61"/>
      <c r="C20" s="61"/>
      <c r="D20" s="61"/>
      <c r="E20" s="61"/>
      <c r="F20" s="61"/>
      <c r="G20" s="61"/>
      <c r="H20" s="61"/>
    </row>
    <row r="21" spans="1:8">
      <c r="A21" s="61"/>
      <c r="B21" s="167"/>
      <c r="C21" s="141" t="s">
        <v>31</v>
      </c>
      <c r="D21" s="165" t="s">
        <v>40</v>
      </c>
      <c r="E21" s="61"/>
      <c r="F21" s="169"/>
      <c r="G21" s="141" t="s">
        <v>32</v>
      </c>
      <c r="H21" s="165" t="s">
        <v>40</v>
      </c>
    </row>
    <row r="22" spans="1:8" ht="9.75" customHeight="1">
      <c r="A22" s="61"/>
      <c r="B22" s="168"/>
      <c r="C22" s="142" t="s">
        <v>95</v>
      </c>
      <c r="D22" s="166"/>
      <c r="E22" s="61"/>
      <c r="F22" s="170"/>
      <c r="G22" s="142" t="s">
        <v>95</v>
      </c>
      <c r="H22" s="166"/>
    </row>
    <row r="23" spans="1:8" ht="30.75" customHeight="1">
      <c r="A23" s="61"/>
      <c r="B23" s="72"/>
      <c r="C23" s="143" t="s">
        <v>74</v>
      </c>
      <c r="D23" s="73">
        <f>'Sez. 1'!L17+'Sez. 2'!L17+'Sez. 3'!L17+'Sez. 4'!L17+'Sez. 5'!L17+'Sez. 6'!L17+'Sez. 7'!L17+'Sez. 8'!L17+'Sez. 9'!L17</f>
        <v>1039</v>
      </c>
      <c r="E23" s="61"/>
      <c r="F23" s="72"/>
      <c r="G23" s="143" t="s">
        <v>104</v>
      </c>
      <c r="H23" s="73">
        <f>'Sez. 1'!P17+'Sez. 2'!P17+'Sez. 3'!P17+'Sez. 4'!P17+'Sez. 5'!P17+'Sez. 6'!P17+'Sez. 7'!P17+'Sez. 8'!P17+'Sez. 9'!P17</f>
        <v>525</v>
      </c>
    </row>
    <row r="24" spans="1:8">
      <c r="A24" s="61"/>
      <c r="B24" s="61"/>
      <c r="C24" s="74" t="s">
        <v>33</v>
      </c>
      <c r="D24" s="75">
        <f>D23/$H$7</f>
        <v>0.20750948671859396</v>
      </c>
      <c r="E24" s="61"/>
      <c r="F24" s="61"/>
      <c r="G24" s="74" t="s">
        <v>33</v>
      </c>
      <c r="H24" s="75">
        <f>H23/$H$7</f>
        <v>0.1048532055122828</v>
      </c>
    </row>
    <row r="27" spans="1:8">
      <c r="B27" s="167"/>
      <c r="C27" s="141" t="s">
        <v>102</v>
      </c>
      <c r="D27" s="165" t="s">
        <v>40</v>
      </c>
      <c r="E27" s="61"/>
      <c r="F27" s="169"/>
      <c r="G27" s="141" t="s">
        <v>103</v>
      </c>
      <c r="H27" s="165" t="s">
        <v>40</v>
      </c>
    </row>
    <row r="28" spans="1:8" ht="9.75" customHeight="1">
      <c r="B28" s="168"/>
      <c r="C28" s="142" t="s">
        <v>95</v>
      </c>
      <c r="D28" s="166"/>
      <c r="E28" s="61"/>
      <c r="F28" s="170"/>
      <c r="G28" s="142" t="s">
        <v>95</v>
      </c>
      <c r="H28" s="166"/>
    </row>
    <row r="29" spans="1:8" ht="30.75" customHeight="1">
      <c r="B29" s="72"/>
      <c r="C29" s="143" t="s">
        <v>53</v>
      </c>
      <c r="D29" s="73">
        <f>'Sez. 1'!T17+'Sez. 2'!T17+'Sez. 3'!T17+'Sez. 4'!T17+'Sez. 5'!T17+'Sez. 6'!T17+'Sez. 7'!T17+'Sez. 8'!T17+'Sez. 9'!T17</f>
        <v>1158</v>
      </c>
      <c r="E29" s="61"/>
      <c r="F29" s="72"/>
      <c r="G29" s="144" t="s">
        <v>87</v>
      </c>
      <c r="H29" s="73">
        <f>'Sez. 1'!X17+'Sez. 2'!X17+'Sez. 3'!X17+'Sez. 4'!X17+'Sez. 5'!X17+'Sez. 6'!X17+'Sez. 7'!X17+'Sez. 8'!X17+'Sez. 9'!X17</f>
        <v>0</v>
      </c>
    </row>
    <row r="30" spans="1:8">
      <c r="A30" s="61"/>
      <c r="B30" s="61"/>
      <c r="C30" s="74" t="s">
        <v>33</v>
      </c>
      <c r="D30" s="75">
        <f>D29/$H$7</f>
        <v>0.23127621330137807</v>
      </c>
      <c r="E30" s="61"/>
      <c r="F30" s="61"/>
      <c r="G30" s="74" t="s">
        <v>33</v>
      </c>
      <c r="H30" s="75">
        <f>H29/$H$7</f>
        <v>0</v>
      </c>
    </row>
    <row r="37" spans="4:4" ht="30.75" customHeight="1">
      <c r="D37" s="158">
        <f>D17+H17+D23+H23+D29</f>
        <v>5007</v>
      </c>
    </row>
  </sheetData>
  <mergeCells count="15">
    <mergeCell ref="B1:H1"/>
    <mergeCell ref="B2:H2"/>
    <mergeCell ref="B13:H13"/>
    <mergeCell ref="B15:B16"/>
    <mergeCell ref="D15:D16"/>
    <mergeCell ref="F15:F16"/>
    <mergeCell ref="H15:H16"/>
    <mergeCell ref="H21:H22"/>
    <mergeCell ref="B27:B28"/>
    <mergeCell ref="D27:D28"/>
    <mergeCell ref="F27:F28"/>
    <mergeCell ref="H27:H28"/>
    <mergeCell ref="B21:B22"/>
    <mergeCell ref="D21:D22"/>
    <mergeCell ref="F21:F22"/>
  </mergeCells>
  <conditionalFormatting sqref="G8:H8">
    <cfRule type="notContainsBlanks" dxfId="2" priority="16">
      <formula>LEN(TRIM(G8))&gt;0</formula>
    </cfRule>
  </conditionalFormatting>
  <conditionalFormatting sqref="D23 D29 D17 H17 H23 H29">
    <cfRule type="dataBar" priority="2">
      <dataBar>
        <cfvo type="min" val="0"/>
        <cfvo type="max" val="0"/>
        <color rgb="FFFFB628"/>
      </dataBar>
    </cfRule>
  </conditionalFormatting>
  <conditionalFormatting sqref="D37">
    <cfRule type="dataBar" priority="1">
      <dataBar>
        <cfvo type="min" val="0"/>
        <cfvo type="max" val="0"/>
        <color rgb="FFFFB628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CB34"/>
  <sheetViews>
    <sheetView view="pageBreakPreview" topLeftCell="AG1" zoomScale="85" zoomScaleNormal="100" zoomScaleSheetLayoutView="85" workbookViewId="0">
      <selection activeCell="B1" sqref="B1:Z1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13" width="4.7109375" customWidth="1"/>
    <col min="14" max="14" width="3.28515625" customWidth="1"/>
    <col min="15" max="15" width="7.7109375" customWidth="1"/>
    <col min="16" max="16" width="27.42578125" customWidth="1"/>
    <col min="17" max="17" width="7.7109375" customWidth="1"/>
    <col min="18" max="26" width="4.7109375" customWidth="1"/>
    <col min="27" max="27" width="3.28515625" customWidth="1"/>
    <col min="28" max="28" width="7.7109375" customWidth="1"/>
    <col min="29" max="29" width="27.42578125" customWidth="1"/>
    <col min="30" max="30" width="7.7109375" customWidth="1"/>
    <col min="31" max="39" width="4.7109375" customWidth="1"/>
    <col min="40" max="40" width="3.28515625" customWidth="1"/>
    <col min="41" max="41" width="7.7109375" customWidth="1"/>
    <col min="42" max="42" width="27.42578125" customWidth="1"/>
    <col min="43" max="43" width="7.7109375" customWidth="1"/>
    <col min="44" max="52" width="4.7109375" customWidth="1"/>
    <col min="53" max="53" width="3.28515625" customWidth="1"/>
    <col min="54" max="54" width="7.7109375" customWidth="1"/>
    <col min="55" max="55" width="27.42578125" customWidth="1"/>
    <col min="56" max="56" width="7.7109375" customWidth="1"/>
    <col min="57" max="65" width="4.7109375" customWidth="1"/>
    <col min="66" max="66" width="3.28515625" customWidth="1"/>
    <col min="67" max="67" width="7.7109375" customWidth="1"/>
    <col min="68" max="68" width="27.42578125" customWidth="1"/>
    <col min="69" max="69" width="7.7109375" customWidth="1"/>
    <col min="70" max="78" width="4.7109375" customWidth="1"/>
    <col min="79" max="79" width="3.28515625" customWidth="1"/>
    <col min="80" max="80" width="7.7109375" style="61" customWidth="1"/>
  </cols>
  <sheetData>
    <row r="1" spans="1:80" ht="45" customHeight="1">
      <c r="B1" s="171" t="s">
        <v>51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61"/>
      <c r="AB1" s="171" t="str">
        <f t="shared" ref="AB1" si="0">$B$1</f>
        <v>Totali Sezioni da 1 a 9 - Preferenze per Sezioni</v>
      </c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61"/>
      <c r="BB1" s="171" t="str">
        <f t="shared" ref="BB1" si="1">$B$1</f>
        <v>Totali Sezioni da 1 a 9 - Preferenze per Sezioni</v>
      </c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</row>
    <row r="2" spans="1:80" ht="21" customHeight="1">
      <c r="A2" s="92"/>
      <c r="B2" s="160" t="s">
        <v>80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94"/>
      <c r="S2" s="94"/>
      <c r="T2" s="94"/>
      <c r="U2" s="94"/>
      <c r="V2" s="94"/>
      <c r="W2" s="94"/>
      <c r="X2" s="94"/>
      <c r="Y2" s="94"/>
      <c r="Z2" s="94"/>
      <c r="AA2" s="61"/>
      <c r="AB2" s="160" t="s">
        <v>80</v>
      </c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94"/>
      <c r="AS2" s="94"/>
      <c r="AT2" s="94"/>
      <c r="AU2" s="94"/>
      <c r="AV2" s="94"/>
      <c r="AW2" s="94"/>
      <c r="AX2" s="94"/>
      <c r="AY2" s="94"/>
      <c r="AZ2" s="94"/>
      <c r="BA2" s="61"/>
      <c r="BB2" s="160" t="s">
        <v>80</v>
      </c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94"/>
      <c r="BS2" s="94"/>
      <c r="BT2" s="94"/>
      <c r="BU2" s="94"/>
      <c r="BV2" s="94"/>
      <c r="BW2" s="94"/>
      <c r="BX2" s="94"/>
      <c r="BY2" s="94"/>
      <c r="BZ2" s="94"/>
    </row>
    <row r="3" spans="1:80">
      <c r="B3" s="61"/>
      <c r="C3" s="128" t="s">
        <v>23</v>
      </c>
      <c r="D3" s="129">
        <f>'Elettori-Votanti'!$K$2</f>
        <v>6820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95" t="s">
        <v>81</v>
      </c>
      <c r="P3" s="62" t="s">
        <v>8</v>
      </c>
      <c r="Q3" s="63">
        <f>'Elettori-Votanti'!$K$25</f>
        <v>5136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128" t="s">
        <v>23</v>
      </c>
      <c r="AD3" s="129">
        <f t="shared" ref="AD3:AD5" si="2">D3</f>
        <v>6820</v>
      </c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95" t="s">
        <v>81</v>
      </c>
      <c r="AP3" s="62" t="s">
        <v>8</v>
      </c>
      <c r="AQ3" s="63">
        <f t="shared" ref="AQ3:AQ7" si="3">Q3</f>
        <v>5136</v>
      </c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128" t="s">
        <v>23</v>
      </c>
      <c r="BD3" s="129">
        <f t="shared" ref="BD3:BD5" si="4">AD3</f>
        <v>6820</v>
      </c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95" t="s">
        <v>81</v>
      </c>
      <c r="BP3" s="62" t="s">
        <v>8</v>
      </c>
      <c r="BQ3" s="63">
        <f t="shared" ref="BQ3:BQ7" si="5">Q3</f>
        <v>5136</v>
      </c>
      <c r="BR3" s="61"/>
      <c r="BS3" s="61"/>
      <c r="BT3" s="61"/>
      <c r="BU3" s="61"/>
      <c r="BV3" s="61"/>
      <c r="BW3" s="61"/>
      <c r="BX3" s="61"/>
      <c r="BY3" s="61"/>
      <c r="BZ3" s="61"/>
    </row>
    <row r="4" spans="1:80">
      <c r="B4" s="61"/>
      <c r="C4" s="64" t="s">
        <v>2</v>
      </c>
      <c r="D4" s="65">
        <f>'Elettori-Votanti'!$K$3</f>
        <v>3407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96" t="s">
        <v>82</v>
      </c>
      <c r="P4" s="130" t="s">
        <v>24</v>
      </c>
      <c r="Q4" s="130">
        <f>'Sez. 1'!H4+'Sez. 2'!H4+'Sez. 3'!H4+'Sez. 4'!H4+'Sez. 5'!H4+'Sez. 6'!H4+'Sez. 7'!H4+'Sez. 8'!H4+'Sez. 9'!H4</f>
        <v>58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4" t="s">
        <v>2</v>
      </c>
      <c r="AD4" s="65">
        <f t="shared" si="2"/>
        <v>3407</v>
      </c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96" t="s">
        <v>82</v>
      </c>
      <c r="AP4" s="130" t="s">
        <v>24</v>
      </c>
      <c r="AQ4" s="124">
        <f t="shared" si="3"/>
        <v>58</v>
      </c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4" t="s">
        <v>2</v>
      </c>
      <c r="BD4" s="65">
        <f t="shared" si="4"/>
        <v>3407</v>
      </c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96" t="s">
        <v>82</v>
      </c>
      <c r="BP4" s="130" t="s">
        <v>24</v>
      </c>
      <c r="BQ4" s="124">
        <f t="shared" si="5"/>
        <v>58</v>
      </c>
      <c r="BR4" s="61"/>
      <c r="BS4" s="61"/>
      <c r="BT4" s="61"/>
      <c r="BU4" s="61"/>
      <c r="BV4" s="61"/>
      <c r="BW4" s="61"/>
      <c r="BX4" s="61"/>
      <c r="BY4" s="61"/>
      <c r="BZ4" s="61"/>
    </row>
    <row r="5" spans="1:80">
      <c r="B5" s="61"/>
      <c r="C5" s="67" t="s">
        <v>3</v>
      </c>
      <c r="D5" s="68">
        <f>'Elettori-Votanti'!$K$4</f>
        <v>3413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96" t="s">
        <v>83</v>
      </c>
      <c r="P5" s="130" t="s">
        <v>25</v>
      </c>
      <c r="Q5" s="130">
        <f>'Sez. 1'!H5+'Sez. 2'!H5+'Sez. 3'!H5+'Sez. 4'!H5+'Sez. 5'!H5+'Sez. 6'!H5+'Sez. 7'!H5+'Sez. 8'!H5+'Sez. 9'!H5</f>
        <v>71</v>
      </c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7" t="s">
        <v>3</v>
      </c>
      <c r="AD5" s="68">
        <f t="shared" si="2"/>
        <v>3413</v>
      </c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96" t="s">
        <v>83</v>
      </c>
      <c r="AP5" s="130" t="s">
        <v>25</v>
      </c>
      <c r="AQ5" s="124">
        <f t="shared" si="3"/>
        <v>71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7" t="s">
        <v>3</v>
      </c>
      <c r="BD5" s="68">
        <f t="shared" si="4"/>
        <v>3413</v>
      </c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96" t="s">
        <v>83</v>
      </c>
      <c r="BP5" s="130" t="s">
        <v>25</v>
      </c>
      <c r="BQ5" s="124">
        <f t="shared" si="5"/>
        <v>71</v>
      </c>
      <c r="BR5" s="61"/>
      <c r="BS5" s="61"/>
      <c r="BT5" s="61"/>
      <c r="BU5" s="61"/>
      <c r="BV5" s="61"/>
      <c r="BW5" s="61"/>
      <c r="BX5" s="61"/>
      <c r="BY5" s="61"/>
      <c r="BZ5" s="61"/>
    </row>
    <row r="6" spans="1:80">
      <c r="B6" s="61"/>
      <c r="C6" s="71"/>
      <c r="D6" s="131"/>
      <c r="E6" s="61"/>
      <c r="F6" s="61"/>
      <c r="G6" s="61"/>
      <c r="H6" s="61"/>
      <c r="I6" s="61"/>
      <c r="J6" s="61"/>
      <c r="K6" s="61"/>
      <c r="L6" s="61"/>
      <c r="M6" s="61"/>
      <c r="N6" s="61"/>
      <c r="O6" s="96" t="s">
        <v>84</v>
      </c>
      <c r="P6" s="130" t="s">
        <v>26</v>
      </c>
      <c r="Q6" s="130">
        <f>'Sez. 1'!H6+'Sez. 2'!H6+'Sez. 3'!H6+'Sez. 4'!H6+'Sez. 5'!H6+'Sez. 6'!H6+'Sez. 7'!H6+'Sez. 8'!H6+'Sez. 9'!H6</f>
        <v>0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71"/>
      <c r="AD6" s="13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96" t="s">
        <v>84</v>
      </c>
      <c r="AP6" s="130" t="s">
        <v>26</v>
      </c>
      <c r="AQ6" s="124">
        <f t="shared" si="3"/>
        <v>0</v>
      </c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71"/>
      <c r="BD6" s="13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96" t="s">
        <v>84</v>
      </c>
      <c r="BP6" s="130" t="s">
        <v>26</v>
      </c>
      <c r="BQ6" s="124">
        <f t="shared" si="5"/>
        <v>0</v>
      </c>
      <c r="BR6" s="61"/>
      <c r="BS6" s="61"/>
      <c r="BT6" s="61"/>
      <c r="BU6" s="61"/>
      <c r="BV6" s="61"/>
      <c r="BW6" s="61"/>
      <c r="BX6" s="61"/>
      <c r="BY6" s="61"/>
      <c r="BZ6" s="61"/>
    </row>
    <row r="7" spans="1:80">
      <c r="B7" s="61"/>
      <c r="C7" s="132" t="s">
        <v>34</v>
      </c>
      <c r="D7" s="133">
        <f>'Elettori-Votanti'!$C$28</f>
        <v>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97" t="s">
        <v>85</v>
      </c>
      <c r="P7" s="134" t="s">
        <v>27</v>
      </c>
      <c r="Q7" s="135">
        <f>Q3-Q4-Q5-Q6</f>
        <v>5007</v>
      </c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132" t="s">
        <v>34</v>
      </c>
      <c r="AD7" s="133">
        <f>'Elettori-Votanti'!$C$28</f>
        <v>2</v>
      </c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97" t="s">
        <v>85</v>
      </c>
      <c r="AP7" s="134" t="s">
        <v>27</v>
      </c>
      <c r="AQ7" s="135">
        <f t="shared" si="3"/>
        <v>5007</v>
      </c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132" t="s">
        <v>34</v>
      </c>
      <c r="BD7" s="133">
        <f>'Elettori-Votanti'!$C$28</f>
        <v>2</v>
      </c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97" t="s">
        <v>85</v>
      </c>
      <c r="BP7" s="134" t="s">
        <v>27</v>
      </c>
      <c r="BQ7" s="135">
        <f t="shared" si="5"/>
        <v>5007</v>
      </c>
      <c r="BR7" s="61"/>
      <c r="BS7" s="61"/>
      <c r="BT7" s="61"/>
      <c r="BU7" s="61"/>
      <c r="BV7" s="61"/>
      <c r="BW7" s="61"/>
      <c r="BX7" s="61"/>
      <c r="BY7" s="61"/>
      <c r="BZ7" s="61"/>
    </row>
    <row r="8" spans="1:80">
      <c r="B8" s="61"/>
      <c r="C8" s="136" t="s">
        <v>77</v>
      </c>
      <c r="D8" s="137">
        <f>'Elettori-Votanti'!$K$26</f>
        <v>0.75307917888563047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132"/>
      <c r="P8" s="70" t="str">
        <f>IF((D17+Q17+AD17+AQ17+BD17+BQ17)=Q7,"","Err.: diff. voti validi e somma voti di lista")</f>
        <v/>
      </c>
      <c r="Q8" s="101" t="str">
        <f>IF((D17+Q17+AD17+AQ17+BD17+BQ17)=Q7,"",(Q7-(D17+Q17+AD17+AQ17+BD17+BQ17)))</f>
        <v/>
      </c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136" t="s">
        <v>77</v>
      </c>
      <c r="AD8" s="137">
        <f>$D$8</f>
        <v>0.75307917888563047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132"/>
      <c r="AP8" s="70" t="str">
        <f t="shared" ref="AP8:AQ8" si="6">P8</f>
        <v/>
      </c>
      <c r="AQ8" s="101" t="str">
        <f t="shared" si="6"/>
        <v/>
      </c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136" t="s">
        <v>77</v>
      </c>
      <c r="BD8" s="137">
        <f>$D$8</f>
        <v>0.75307917888563047</v>
      </c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132"/>
      <c r="BP8" s="70" t="str">
        <f t="shared" ref="BP8:BQ8" si="7">P8</f>
        <v/>
      </c>
      <c r="BQ8" s="101" t="str">
        <f t="shared" si="7"/>
        <v/>
      </c>
      <c r="BR8" s="61"/>
      <c r="BS8" s="61"/>
      <c r="BT8" s="61"/>
      <c r="BU8" s="61"/>
      <c r="BV8" s="61"/>
      <c r="BW8" s="61"/>
      <c r="BX8" s="61"/>
      <c r="BY8" s="61"/>
      <c r="BZ8" s="61"/>
    </row>
    <row r="9" spans="1:80">
      <c r="B9" s="61"/>
      <c r="C9" s="72"/>
      <c r="D9" s="138"/>
      <c r="E9" s="61"/>
      <c r="F9" s="61"/>
      <c r="G9" s="61"/>
      <c r="H9" s="61"/>
      <c r="I9" s="61"/>
      <c r="J9" s="61"/>
      <c r="K9" s="61"/>
      <c r="L9" s="61"/>
      <c r="M9" s="61"/>
      <c r="N9" s="61"/>
      <c r="O9" s="72"/>
      <c r="P9" s="139"/>
      <c r="Q9" s="13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72"/>
      <c r="AD9" s="138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72"/>
      <c r="AP9" s="139"/>
      <c r="AQ9" s="138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72"/>
      <c r="BD9" s="138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72"/>
      <c r="BP9" s="139"/>
      <c r="BQ9" s="138"/>
      <c r="BR9" s="61"/>
      <c r="BS9" s="61"/>
      <c r="BT9" s="61"/>
      <c r="BU9" s="61"/>
      <c r="BV9" s="61"/>
      <c r="BW9" s="61"/>
      <c r="BX9" s="61"/>
      <c r="BY9" s="61"/>
      <c r="BZ9" s="61"/>
    </row>
    <row r="10" spans="1:80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</row>
    <row r="11" spans="1:80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80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80">
      <c r="A13" s="61"/>
      <c r="B13" s="160" t="s">
        <v>86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61"/>
      <c r="AB13" s="160" t="s">
        <v>86</v>
      </c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94"/>
      <c r="AS13" s="94"/>
      <c r="AT13" s="94"/>
      <c r="AU13" s="94"/>
      <c r="AV13" s="94"/>
      <c r="AW13" s="94"/>
      <c r="AX13" s="94"/>
      <c r="AY13" s="94"/>
      <c r="AZ13" s="94"/>
      <c r="BA13" s="61"/>
      <c r="BB13" s="160" t="s">
        <v>86</v>
      </c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94"/>
      <c r="BS13" s="94"/>
      <c r="BT13" s="94"/>
      <c r="BU13" s="94"/>
      <c r="BV13" s="94"/>
      <c r="BW13" s="94"/>
      <c r="BX13" s="94"/>
      <c r="BY13" s="94"/>
      <c r="BZ13" s="94"/>
    </row>
    <row r="14" spans="1:80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</row>
    <row r="15" spans="1:80">
      <c r="B15" s="167"/>
      <c r="C15" s="140" t="s">
        <v>19</v>
      </c>
      <c r="D15" s="165" t="s">
        <v>40</v>
      </c>
      <c r="E15" s="76" t="s">
        <v>41</v>
      </c>
      <c r="F15" s="76" t="s">
        <v>42</v>
      </c>
      <c r="G15" s="76" t="s">
        <v>43</v>
      </c>
      <c r="H15" s="76" t="s">
        <v>44</v>
      </c>
      <c r="I15" s="76" t="s">
        <v>45</v>
      </c>
      <c r="J15" s="76" t="s">
        <v>46</v>
      </c>
      <c r="K15" s="76" t="s">
        <v>47</v>
      </c>
      <c r="L15" s="76" t="s">
        <v>48</v>
      </c>
      <c r="M15" s="76" t="s">
        <v>49</v>
      </c>
      <c r="N15" s="61"/>
      <c r="O15" s="169"/>
      <c r="P15" s="140" t="s">
        <v>30</v>
      </c>
      <c r="Q15" s="165" t="s">
        <v>40</v>
      </c>
      <c r="R15" s="76" t="s">
        <v>41</v>
      </c>
      <c r="S15" s="76" t="s">
        <v>42</v>
      </c>
      <c r="T15" s="76" t="s">
        <v>43</v>
      </c>
      <c r="U15" s="76" t="s">
        <v>44</v>
      </c>
      <c r="V15" s="76" t="s">
        <v>45</v>
      </c>
      <c r="W15" s="76" t="s">
        <v>46</v>
      </c>
      <c r="X15" s="76" t="s">
        <v>47</v>
      </c>
      <c r="Y15" s="76" t="s">
        <v>48</v>
      </c>
      <c r="Z15" s="76" t="s">
        <v>49</v>
      </c>
      <c r="AA15" s="61"/>
      <c r="AB15" s="167"/>
      <c r="AC15" s="141" t="s">
        <v>31</v>
      </c>
      <c r="AD15" s="165" t="s">
        <v>40</v>
      </c>
      <c r="AE15" s="76" t="s">
        <v>41</v>
      </c>
      <c r="AF15" s="76" t="s">
        <v>42</v>
      </c>
      <c r="AG15" s="76" t="s">
        <v>43</v>
      </c>
      <c r="AH15" s="76" t="s">
        <v>44</v>
      </c>
      <c r="AI15" s="76" t="s">
        <v>45</v>
      </c>
      <c r="AJ15" s="76" t="s">
        <v>46</v>
      </c>
      <c r="AK15" s="76" t="s">
        <v>47</v>
      </c>
      <c r="AL15" s="76" t="s">
        <v>48</v>
      </c>
      <c r="AM15" s="76" t="s">
        <v>49</v>
      </c>
      <c r="AN15" s="61"/>
      <c r="AO15" s="169"/>
      <c r="AP15" s="141" t="s">
        <v>32</v>
      </c>
      <c r="AQ15" s="165" t="s">
        <v>40</v>
      </c>
      <c r="AR15" s="76" t="s">
        <v>41</v>
      </c>
      <c r="AS15" s="76" t="s">
        <v>42</v>
      </c>
      <c r="AT15" s="76" t="s">
        <v>43</v>
      </c>
      <c r="AU15" s="76" t="s">
        <v>44</v>
      </c>
      <c r="AV15" s="76" t="s">
        <v>45</v>
      </c>
      <c r="AW15" s="76" t="s">
        <v>46</v>
      </c>
      <c r="AX15" s="76" t="s">
        <v>47</v>
      </c>
      <c r="AY15" s="76" t="s">
        <v>48</v>
      </c>
      <c r="AZ15" s="76" t="s">
        <v>49</v>
      </c>
      <c r="BA15" s="61"/>
      <c r="BB15" s="167"/>
      <c r="BC15" s="141" t="s">
        <v>102</v>
      </c>
      <c r="BD15" s="165" t="s">
        <v>40</v>
      </c>
      <c r="BE15" s="76" t="s">
        <v>41</v>
      </c>
      <c r="BF15" s="76" t="s">
        <v>42</v>
      </c>
      <c r="BG15" s="76" t="s">
        <v>43</v>
      </c>
      <c r="BH15" s="76" t="s">
        <v>44</v>
      </c>
      <c r="BI15" s="76" t="s">
        <v>45</v>
      </c>
      <c r="BJ15" s="76" t="s">
        <v>46</v>
      </c>
      <c r="BK15" s="76" t="s">
        <v>47</v>
      </c>
      <c r="BL15" s="76" t="s">
        <v>48</v>
      </c>
      <c r="BM15" s="76" t="s">
        <v>49</v>
      </c>
      <c r="BN15" s="61"/>
      <c r="BO15" s="169"/>
      <c r="BP15" s="141" t="s">
        <v>103</v>
      </c>
      <c r="BQ15" s="165" t="s">
        <v>40</v>
      </c>
      <c r="BR15" s="76" t="s">
        <v>41</v>
      </c>
      <c r="BS15" s="76" t="s">
        <v>42</v>
      </c>
      <c r="BT15" s="76" t="s">
        <v>43</v>
      </c>
      <c r="BU15" s="76" t="s">
        <v>44</v>
      </c>
      <c r="BV15" s="76" t="s">
        <v>45</v>
      </c>
      <c r="BW15" s="76" t="s">
        <v>46</v>
      </c>
      <c r="BX15" s="76" t="s">
        <v>47</v>
      </c>
      <c r="BY15" s="76" t="s">
        <v>48</v>
      </c>
      <c r="BZ15" s="76" t="s">
        <v>49</v>
      </c>
      <c r="CB15" s="165" t="s">
        <v>40</v>
      </c>
    </row>
    <row r="16" spans="1:80" ht="9.75" customHeight="1">
      <c r="B16" s="168"/>
      <c r="C16" s="142" t="s">
        <v>95</v>
      </c>
      <c r="D16" s="166"/>
      <c r="E16" s="61"/>
      <c r="F16" s="61"/>
      <c r="G16" s="61"/>
      <c r="H16" s="61"/>
      <c r="I16" s="61"/>
      <c r="J16" s="61"/>
      <c r="K16" s="61"/>
      <c r="L16" s="61"/>
      <c r="M16" s="153"/>
      <c r="N16" s="61"/>
      <c r="O16" s="170"/>
      <c r="P16" s="142" t="s">
        <v>95</v>
      </c>
      <c r="Q16" s="166"/>
      <c r="R16" s="61"/>
      <c r="S16" s="61"/>
      <c r="T16" s="61"/>
      <c r="U16" s="61"/>
      <c r="V16" s="61"/>
      <c r="W16" s="61"/>
      <c r="X16" s="61"/>
      <c r="Y16" s="61"/>
      <c r="Z16" s="153"/>
      <c r="AA16" s="61"/>
      <c r="AB16" s="168"/>
      <c r="AC16" s="142" t="s">
        <v>95</v>
      </c>
      <c r="AD16" s="166"/>
      <c r="AE16" s="61"/>
      <c r="AF16" s="61"/>
      <c r="AG16" s="61"/>
      <c r="AH16" s="61"/>
      <c r="AI16" s="61"/>
      <c r="AJ16" s="61"/>
      <c r="AK16" s="61"/>
      <c r="AL16" s="61"/>
      <c r="AM16" s="153"/>
      <c r="AN16" s="61"/>
      <c r="AO16" s="170"/>
      <c r="AP16" s="142" t="s">
        <v>95</v>
      </c>
      <c r="AQ16" s="166"/>
      <c r="AR16" s="61"/>
      <c r="AS16" s="61"/>
      <c r="AT16" s="61"/>
      <c r="AU16" s="61"/>
      <c r="AV16" s="61"/>
      <c r="AW16" s="61"/>
      <c r="AX16" s="61"/>
      <c r="AY16" s="61"/>
      <c r="AZ16" s="153"/>
      <c r="BA16" s="61"/>
      <c r="BB16" s="168"/>
      <c r="BC16" s="142" t="s">
        <v>95</v>
      </c>
      <c r="BD16" s="166"/>
      <c r="BE16" s="61"/>
      <c r="BF16" s="61"/>
      <c r="BG16" s="61"/>
      <c r="BH16" s="61"/>
      <c r="BI16" s="61"/>
      <c r="BJ16" s="61"/>
      <c r="BK16" s="61"/>
      <c r="BL16" s="61"/>
      <c r="BM16" s="153"/>
      <c r="BN16" s="61"/>
      <c r="BO16" s="170"/>
      <c r="BP16" s="142" t="s">
        <v>95</v>
      </c>
      <c r="BQ16" s="166"/>
      <c r="BR16" s="61"/>
      <c r="BS16" s="61"/>
      <c r="BT16" s="61"/>
      <c r="BU16" s="61"/>
      <c r="BV16" s="61"/>
      <c r="BW16" s="61"/>
      <c r="BX16" s="61"/>
      <c r="BY16" s="61"/>
      <c r="BZ16" s="153"/>
      <c r="CB16" s="166"/>
    </row>
    <row r="17" spans="2:80" ht="30.75" customHeight="1">
      <c r="B17" s="72"/>
      <c r="C17" s="143" t="s">
        <v>94</v>
      </c>
      <c r="D17" s="158">
        <f>'Sez. 1'!D17+'Sez. 2'!D17+'Sez. 3'!D17+'Sez. 4'!D17+'Sez. 5'!D17+'Sez. 6'!D17+'Sez. 7'!D17+'Sez. 8'!D17+'Sez. 9'!D17</f>
        <v>391</v>
      </c>
      <c r="E17" s="154">
        <f>'Sez. 1'!D17</f>
        <v>54</v>
      </c>
      <c r="F17" s="154">
        <f>'Sez. 2'!D17</f>
        <v>44</v>
      </c>
      <c r="G17" s="154">
        <f>'Sez. 3'!D17</f>
        <v>25</v>
      </c>
      <c r="H17" s="154">
        <f>'Sez. 4'!D17</f>
        <v>35</v>
      </c>
      <c r="I17" s="154">
        <f>'Sez. 5'!D17</f>
        <v>33</v>
      </c>
      <c r="J17" s="154">
        <f>'Sez. 6'!D17</f>
        <v>32</v>
      </c>
      <c r="K17" s="154">
        <f>'Sez. 7'!D17</f>
        <v>78</v>
      </c>
      <c r="L17" s="154">
        <f>'Sez. 8'!D17</f>
        <v>25</v>
      </c>
      <c r="M17" s="154">
        <f>'Sez. 9'!D17</f>
        <v>65</v>
      </c>
      <c r="N17" s="61"/>
      <c r="O17" s="72"/>
      <c r="P17" s="143" t="s">
        <v>57</v>
      </c>
      <c r="Q17" s="158">
        <f>'Sez. 1'!H17+'Sez. 2'!H17+'Sez. 3'!H17+'Sez. 4'!H17+'Sez. 5'!H17+'Sez. 6'!H17+'Sez. 7'!H17+'Sez. 8'!H17+'Sez. 9'!H17</f>
        <v>1894</v>
      </c>
      <c r="R17" s="154">
        <f>'Sez. 1'!H17</f>
        <v>278</v>
      </c>
      <c r="S17" s="154">
        <f>'Sez. 2'!H17</f>
        <v>175</v>
      </c>
      <c r="T17" s="154">
        <f>'Sez. 3'!H17</f>
        <v>136</v>
      </c>
      <c r="U17" s="154">
        <f>'Sez. 4'!H17</f>
        <v>231</v>
      </c>
      <c r="V17" s="154">
        <f>'Sez. 5'!H17</f>
        <v>247</v>
      </c>
      <c r="W17" s="154">
        <f>'Sez. 6'!H17</f>
        <v>134</v>
      </c>
      <c r="X17" s="154">
        <f>'Sez. 7'!H17</f>
        <v>214</v>
      </c>
      <c r="Y17" s="154">
        <f>'Sez. 8'!H17</f>
        <v>196</v>
      </c>
      <c r="Z17" s="154">
        <f>'Sez. 9'!H17</f>
        <v>283</v>
      </c>
      <c r="AA17" s="61"/>
      <c r="AB17" s="72"/>
      <c r="AC17" s="143" t="s">
        <v>74</v>
      </c>
      <c r="AD17" s="158">
        <f>'Sez. 1'!L17+'Sez. 2'!L17+'Sez. 3'!L17+'Sez. 4'!L17+'Sez. 5'!L17+'Sez. 6'!L17+'Sez. 7'!L17+'Sez. 8'!L17+'Sez. 9'!L17</f>
        <v>1039</v>
      </c>
      <c r="AE17" s="154">
        <f>'Sez. 1'!L17</f>
        <v>149</v>
      </c>
      <c r="AF17" s="154">
        <f>'Sez. 2'!L17</f>
        <v>134</v>
      </c>
      <c r="AG17" s="154">
        <f>'Sez. 3'!L17</f>
        <v>75</v>
      </c>
      <c r="AH17" s="154">
        <f>'Sez. 4'!L17</f>
        <v>69</v>
      </c>
      <c r="AI17" s="154">
        <f>'Sez. 5'!L17</f>
        <v>61</v>
      </c>
      <c r="AJ17" s="154">
        <f>'Sez. 6'!L17</f>
        <v>95</v>
      </c>
      <c r="AK17" s="154">
        <f>'Sez. 7'!L17</f>
        <v>184</v>
      </c>
      <c r="AL17" s="154">
        <f>'Sez. 8'!L17</f>
        <v>84</v>
      </c>
      <c r="AM17" s="154">
        <f>'Sez. 9'!L17</f>
        <v>188</v>
      </c>
      <c r="AN17" s="61"/>
      <c r="AO17" s="72"/>
      <c r="AP17" s="143" t="s">
        <v>104</v>
      </c>
      <c r="AQ17" s="158">
        <f>'Sez. 1'!P17+'Sez. 2'!P17+'Sez. 3'!P17+'Sez. 4'!P17+'Sez. 5'!P17+'Sez. 6'!P17+'Sez. 7'!P17+'Sez. 8'!P17+'Sez. 9'!P17</f>
        <v>525</v>
      </c>
      <c r="AR17" s="154">
        <f>'Sez. 1'!P17</f>
        <v>54</v>
      </c>
      <c r="AS17" s="154">
        <f>'Sez. 2'!P17</f>
        <v>86</v>
      </c>
      <c r="AT17" s="154">
        <f>'Sez. 3'!P17</f>
        <v>24</v>
      </c>
      <c r="AU17" s="154">
        <f>'Sez. 4'!P17</f>
        <v>24</v>
      </c>
      <c r="AV17" s="154">
        <f>'Sez. 5'!P17</f>
        <v>25</v>
      </c>
      <c r="AW17" s="154">
        <f>'Sez. 6'!P17</f>
        <v>53</v>
      </c>
      <c r="AX17" s="154">
        <f>'Sez. 7'!P17</f>
        <v>82</v>
      </c>
      <c r="AY17" s="154">
        <f>'Sez. 8'!P17</f>
        <v>106</v>
      </c>
      <c r="AZ17" s="154">
        <f>'Sez. 9'!P17</f>
        <v>71</v>
      </c>
      <c r="BA17" s="61"/>
      <c r="BB17" s="72"/>
      <c r="BC17" s="143" t="s">
        <v>53</v>
      </c>
      <c r="BD17" s="158">
        <f>'Sez. 1'!T17+'Sez. 2'!T17+'Sez. 3'!T17+'Sez. 4'!T17+'Sez. 5'!T17+'Sez. 6'!T17+'Sez. 7'!T17+'Sez. 8'!T17+'Sez. 9'!T17</f>
        <v>1158</v>
      </c>
      <c r="BE17" s="154">
        <f>'Sez. 1'!T17</f>
        <v>158</v>
      </c>
      <c r="BF17" s="154">
        <f>'Sez. 2'!T17</f>
        <v>98</v>
      </c>
      <c r="BG17" s="154">
        <f>'Sez. 3'!T17</f>
        <v>106</v>
      </c>
      <c r="BH17" s="154">
        <f>'Sez. 4'!T17</f>
        <v>79</v>
      </c>
      <c r="BI17" s="154">
        <f>'Sez. 5'!T17</f>
        <v>80</v>
      </c>
      <c r="BJ17" s="154">
        <f>'Sez. 6'!T17</f>
        <v>132</v>
      </c>
      <c r="BK17" s="154">
        <f>'Sez. 7'!T17</f>
        <v>150</v>
      </c>
      <c r="BL17" s="154">
        <f>'Sez. 8'!T17</f>
        <v>147</v>
      </c>
      <c r="BM17" s="154">
        <f>'Sez. 9'!T17</f>
        <v>208</v>
      </c>
      <c r="BN17" s="61"/>
      <c r="BO17" s="72"/>
      <c r="BP17" s="144" t="s">
        <v>87</v>
      </c>
      <c r="BQ17" s="158">
        <f>'Sez. 1'!X17+'Sez. 2'!X17+'Sez. 3'!X17+'Sez. 4'!X17+'Sez. 5'!X17+'Sez. 6'!X17+'Sez. 7'!X17+'Sez. 8'!X17+'Sez. 9'!X17</f>
        <v>0</v>
      </c>
      <c r="BR17" s="154">
        <f>'Sez. 1'!X17</f>
        <v>0</v>
      </c>
      <c r="BS17" s="154">
        <f>'Sez. 2'!X17</f>
        <v>0</v>
      </c>
      <c r="BT17" s="154">
        <f>'Sez. 3'!X17</f>
        <v>0</v>
      </c>
      <c r="BU17" s="154">
        <f>'Sez. 4'!X17</f>
        <v>0</v>
      </c>
      <c r="BV17" s="154">
        <f>'Sez. 5'!X17</f>
        <v>0</v>
      </c>
      <c r="BW17" s="154">
        <f>'Sez. 6'!X17</f>
        <v>0</v>
      </c>
      <c r="BX17" s="154">
        <f>'Sez. 7'!X17</f>
        <v>0</v>
      </c>
      <c r="BY17" s="154">
        <f>'Sez. 8'!X17</f>
        <v>0</v>
      </c>
      <c r="BZ17" s="154">
        <f>'Sez. 9'!X17</f>
        <v>0</v>
      </c>
      <c r="CB17" s="73">
        <f>D17+Q17+AD17+AQ17+BD17+BQ17</f>
        <v>5007</v>
      </c>
    </row>
    <row r="18" spans="2:80">
      <c r="B18" s="61"/>
      <c r="C18" s="74" t="s">
        <v>33</v>
      </c>
      <c r="D18" s="75">
        <f>D17/$Q$7</f>
        <v>7.809067305771919E-2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74" t="s">
        <v>33</v>
      </c>
      <c r="Q18" s="75">
        <f>Q17/$Q$7</f>
        <v>0.37827042141002598</v>
      </c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74" t="s">
        <v>33</v>
      </c>
      <c r="AD18" s="75">
        <f>AD17/$Q$7</f>
        <v>0.20750948671859396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74" t="s">
        <v>33</v>
      </c>
      <c r="AQ18" s="75">
        <f>AQ17/$Q$7</f>
        <v>0.1048532055122828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74" t="s">
        <v>33</v>
      </c>
      <c r="BD18" s="75">
        <f>BD17/$Q$7</f>
        <v>0.23127621330137807</v>
      </c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74" t="s">
        <v>33</v>
      </c>
      <c r="BQ18" s="75">
        <f>BQ17/$Q$7</f>
        <v>0</v>
      </c>
      <c r="BR18" s="61"/>
      <c r="BS18" s="61"/>
      <c r="BT18" s="61"/>
      <c r="BU18" s="61"/>
      <c r="BV18" s="61"/>
      <c r="BW18" s="61"/>
      <c r="BX18" s="61"/>
      <c r="BY18" s="61"/>
      <c r="BZ18" s="61"/>
      <c r="CB18" s="125"/>
    </row>
    <row r="19" spans="2:80">
      <c r="B19" s="61"/>
      <c r="C19" s="74"/>
      <c r="D19" s="75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74"/>
      <c r="Q19" s="75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74"/>
      <c r="AD19" s="75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74"/>
      <c r="AQ19" s="75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74"/>
      <c r="BD19" s="75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74"/>
      <c r="BQ19" s="75"/>
      <c r="BR19" s="61"/>
      <c r="BS19" s="61"/>
      <c r="BT19" s="61"/>
      <c r="BU19" s="61"/>
      <c r="BV19" s="61"/>
      <c r="BW19" s="61"/>
      <c r="BX19" s="61"/>
      <c r="BY19" s="61"/>
      <c r="BZ19" s="61"/>
    </row>
    <row r="20" spans="2:80">
      <c r="B20" s="76" t="s">
        <v>20</v>
      </c>
      <c r="C20" s="77" t="s">
        <v>21</v>
      </c>
      <c r="D20" s="76" t="s">
        <v>28</v>
      </c>
      <c r="E20" s="76" t="s">
        <v>41</v>
      </c>
      <c r="F20" s="76" t="s">
        <v>42</v>
      </c>
      <c r="G20" s="76" t="s">
        <v>43</v>
      </c>
      <c r="H20" s="76" t="s">
        <v>44</v>
      </c>
      <c r="I20" s="76" t="s">
        <v>45</v>
      </c>
      <c r="J20" s="76" t="s">
        <v>46</v>
      </c>
      <c r="K20" s="76" t="s">
        <v>47</v>
      </c>
      <c r="L20" s="76" t="s">
        <v>48</v>
      </c>
      <c r="M20" s="76" t="s">
        <v>49</v>
      </c>
      <c r="N20" s="61"/>
      <c r="O20" s="76" t="s">
        <v>20</v>
      </c>
      <c r="P20" s="77" t="s">
        <v>21</v>
      </c>
      <c r="Q20" s="76" t="s">
        <v>28</v>
      </c>
      <c r="R20" s="76" t="s">
        <v>41</v>
      </c>
      <c r="S20" s="76" t="s">
        <v>42</v>
      </c>
      <c r="T20" s="76" t="s">
        <v>43</v>
      </c>
      <c r="U20" s="76" t="s">
        <v>44</v>
      </c>
      <c r="V20" s="76" t="s">
        <v>45</v>
      </c>
      <c r="W20" s="76" t="s">
        <v>46</v>
      </c>
      <c r="X20" s="76" t="s">
        <v>47</v>
      </c>
      <c r="Y20" s="76" t="s">
        <v>48</v>
      </c>
      <c r="Z20" s="76" t="s">
        <v>49</v>
      </c>
      <c r="AA20" s="61"/>
      <c r="AB20" s="76" t="s">
        <v>20</v>
      </c>
      <c r="AC20" s="77" t="s">
        <v>21</v>
      </c>
      <c r="AD20" s="76" t="s">
        <v>28</v>
      </c>
      <c r="AE20" s="76" t="s">
        <v>41</v>
      </c>
      <c r="AF20" s="76" t="s">
        <v>42</v>
      </c>
      <c r="AG20" s="76" t="s">
        <v>43</v>
      </c>
      <c r="AH20" s="76" t="s">
        <v>44</v>
      </c>
      <c r="AI20" s="76" t="s">
        <v>45</v>
      </c>
      <c r="AJ20" s="76" t="s">
        <v>46</v>
      </c>
      <c r="AK20" s="76" t="s">
        <v>47</v>
      </c>
      <c r="AL20" s="76" t="s">
        <v>48</v>
      </c>
      <c r="AM20" s="76" t="s">
        <v>49</v>
      </c>
      <c r="AN20" s="61"/>
      <c r="AO20" s="76" t="s">
        <v>20</v>
      </c>
      <c r="AP20" s="77" t="s">
        <v>21</v>
      </c>
      <c r="AQ20" s="76" t="s">
        <v>28</v>
      </c>
      <c r="AR20" s="76" t="s">
        <v>41</v>
      </c>
      <c r="AS20" s="76" t="s">
        <v>42</v>
      </c>
      <c r="AT20" s="76" t="s">
        <v>43</v>
      </c>
      <c r="AU20" s="76" t="s">
        <v>44</v>
      </c>
      <c r="AV20" s="76" t="s">
        <v>45</v>
      </c>
      <c r="AW20" s="76" t="s">
        <v>46</v>
      </c>
      <c r="AX20" s="76" t="s">
        <v>47</v>
      </c>
      <c r="AY20" s="76" t="s">
        <v>48</v>
      </c>
      <c r="AZ20" s="76" t="s">
        <v>49</v>
      </c>
      <c r="BA20" s="61"/>
      <c r="BB20" s="76" t="s">
        <v>20</v>
      </c>
      <c r="BC20" s="77" t="s">
        <v>21</v>
      </c>
      <c r="BD20" s="76" t="s">
        <v>28</v>
      </c>
      <c r="BE20" s="76" t="s">
        <v>41</v>
      </c>
      <c r="BF20" s="76" t="s">
        <v>42</v>
      </c>
      <c r="BG20" s="76" t="s">
        <v>43</v>
      </c>
      <c r="BH20" s="76" t="s">
        <v>44</v>
      </c>
      <c r="BI20" s="76" t="s">
        <v>45</v>
      </c>
      <c r="BJ20" s="76" t="s">
        <v>46</v>
      </c>
      <c r="BK20" s="76" t="s">
        <v>47</v>
      </c>
      <c r="BL20" s="76" t="s">
        <v>48</v>
      </c>
      <c r="BM20" s="76" t="s">
        <v>49</v>
      </c>
      <c r="BN20" s="61"/>
      <c r="BO20" s="76" t="s">
        <v>20</v>
      </c>
      <c r="BP20" s="77" t="s">
        <v>21</v>
      </c>
      <c r="BQ20" s="76" t="s">
        <v>28</v>
      </c>
      <c r="BR20" s="76" t="s">
        <v>41</v>
      </c>
      <c r="BS20" s="76" t="s">
        <v>42</v>
      </c>
      <c r="BT20" s="76" t="s">
        <v>43</v>
      </c>
      <c r="BU20" s="76" t="s">
        <v>44</v>
      </c>
      <c r="BV20" s="76" t="s">
        <v>45</v>
      </c>
      <c r="BW20" s="76" t="s">
        <v>46</v>
      </c>
      <c r="BX20" s="76" t="s">
        <v>47</v>
      </c>
      <c r="BY20" s="76" t="s">
        <v>48</v>
      </c>
      <c r="BZ20" s="76" t="s">
        <v>49</v>
      </c>
    </row>
    <row r="21" spans="2:80">
      <c r="B21" s="78">
        <v>1</v>
      </c>
      <c r="C21" s="62" t="s">
        <v>54</v>
      </c>
      <c r="D21" s="145">
        <f>'Sez. 1'!D21+'Sez. 2'!D21+'Sez. 3'!D21+'Sez. 4'!D21+'Sez. 5'!D21+'Sez. 6'!D21+'Sez. 7'!D21+'Sez. 8'!D21+'Sez. 9'!D21</f>
        <v>16</v>
      </c>
      <c r="E21" s="63">
        <f>'Sez. 1'!D21</f>
        <v>2</v>
      </c>
      <c r="F21" s="63">
        <f>'Sez. 2'!D21</f>
        <v>1</v>
      </c>
      <c r="G21" s="63">
        <f>'Sez. 3'!D21</f>
        <v>0</v>
      </c>
      <c r="H21" s="63">
        <f>'Sez. 4'!D21</f>
        <v>0</v>
      </c>
      <c r="I21" s="63">
        <f>'Sez. 5'!D21</f>
        <v>1</v>
      </c>
      <c r="J21" s="63">
        <f>'Sez. 6'!D21</f>
        <v>3</v>
      </c>
      <c r="K21" s="63">
        <f>'Sez. 7'!D21</f>
        <v>3</v>
      </c>
      <c r="L21" s="63">
        <f>'Sez. 8'!D21</f>
        <v>0</v>
      </c>
      <c r="M21" s="63">
        <f>'Sez. 9'!D21</f>
        <v>6</v>
      </c>
      <c r="N21" s="61"/>
      <c r="O21" s="78">
        <v>1</v>
      </c>
      <c r="P21" s="62" t="s">
        <v>66</v>
      </c>
      <c r="Q21" s="145">
        <f>'Sez. 1'!H21+'Sez. 2'!H21+'Sez. 3'!H21+'Sez. 4'!H21+'Sez. 5'!H21+'Sez. 6'!H21+'Sez. 7'!H21+'Sez. 8'!H21+'Sez. 9'!H21</f>
        <v>270</v>
      </c>
      <c r="R21" s="63">
        <f>'Sez. 1'!H21</f>
        <v>13</v>
      </c>
      <c r="S21" s="63">
        <f>'Sez. 2'!H21</f>
        <v>17</v>
      </c>
      <c r="T21" s="63">
        <f>'Sez. 3'!H21</f>
        <v>16</v>
      </c>
      <c r="U21" s="63">
        <f>'Sez. 4'!H21</f>
        <v>146</v>
      </c>
      <c r="V21" s="63">
        <f>'Sez. 5'!H21</f>
        <v>7</v>
      </c>
      <c r="W21" s="63">
        <f>'Sez. 6'!H21</f>
        <v>3</v>
      </c>
      <c r="X21" s="63">
        <f>'Sez. 7'!H21</f>
        <v>34</v>
      </c>
      <c r="Y21" s="63">
        <f>'Sez. 8'!H21</f>
        <v>18</v>
      </c>
      <c r="Z21" s="63">
        <f>'Sez. 9'!H21</f>
        <v>16</v>
      </c>
      <c r="AA21" s="61"/>
      <c r="AB21" s="78">
        <v>1</v>
      </c>
      <c r="AC21" s="62" t="s">
        <v>105</v>
      </c>
      <c r="AD21" s="145">
        <f>'Sez. 1'!L21+'Sez. 2'!L21+'Sez. 3'!L21+'Sez. 4'!L21+'Sez. 5'!L21+'Sez. 6'!L21+'Sez. 7'!L21+'Sez. 8'!L21+'Sez. 9'!L21</f>
        <v>43</v>
      </c>
      <c r="AE21" s="63">
        <f>'Sez. 1'!L21</f>
        <v>9</v>
      </c>
      <c r="AF21" s="63">
        <f>'Sez. 2'!L21</f>
        <v>5</v>
      </c>
      <c r="AG21" s="63">
        <f>'Sez. 3'!L21</f>
        <v>5</v>
      </c>
      <c r="AH21" s="63">
        <f>'Sez. 4'!L21</f>
        <v>1</v>
      </c>
      <c r="AI21" s="63">
        <f>'Sez. 5'!L21</f>
        <v>1</v>
      </c>
      <c r="AJ21" s="63">
        <f>'Sez. 6'!L21</f>
        <v>1</v>
      </c>
      <c r="AK21" s="63">
        <f>'Sez. 7'!L21</f>
        <v>3</v>
      </c>
      <c r="AL21" s="63">
        <f>'Sez. 8'!L21</f>
        <v>0</v>
      </c>
      <c r="AM21" s="63">
        <f>'Sez. 9'!L21</f>
        <v>18</v>
      </c>
      <c r="AN21" s="61"/>
      <c r="AO21" s="78">
        <v>1</v>
      </c>
      <c r="AP21" s="62" t="s">
        <v>113</v>
      </c>
      <c r="AQ21" s="145">
        <f>'Sez. 1'!P21+'Sez. 2'!P21+'Sez. 3'!P21+'Sez. 4'!P21+'Sez. 5'!P21+'Sez. 6'!P21+'Sez. 7'!P21+'Sez. 8'!P21+'Sez. 9'!P21</f>
        <v>65</v>
      </c>
      <c r="AR21" s="63">
        <f>'Sez. 1'!P21</f>
        <v>9</v>
      </c>
      <c r="AS21" s="63">
        <f>'Sez. 2'!P21</f>
        <v>16</v>
      </c>
      <c r="AT21" s="63">
        <f>'Sez. 3'!P21</f>
        <v>3</v>
      </c>
      <c r="AU21" s="63">
        <f>'Sez. 4'!P21</f>
        <v>3</v>
      </c>
      <c r="AV21" s="63">
        <f>'Sez. 5'!P21</f>
        <v>4</v>
      </c>
      <c r="AW21" s="63">
        <f>'Sez. 6'!P21</f>
        <v>10</v>
      </c>
      <c r="AX21" s="63">
        <f>'Sez. 7'!P21</f>
        <v>12</v>
      </c>
      <c r="AY21" s="63">
        <f>'Sez. 8'!P21</f>
        <v>8</v>
      </c>
      <c r="AZ21" s="63">
        <f>'Sez. 9'!P21</f>
        <v>0</v>
      </c>
      <c r="BA21" s="61"/>
      <c r="BB21" s="78">
        <v>1</v>
      </c>
      <c r="BC21" s="62" t="s">
        <v>120</v>
      </c>
      <c r="BD21" s="145">
        <f>'Sez. 1'!T21+'Sez. 2'!T21+'Sez. 3'!T21+'Sez. 4'!T21+'Sez. 5'!T21+'Sez. 6'!T21+'Sez. 7'!T21+'Sez. 8'!T21+'Sez. 9'!T21</f>
        <v>83</v>
      </c>
      <c r="BE21" s="63">
        <f>'Sez. 1'!T21</f>
        <v>4</v>
      </c>
      <c r="BF21" s="63">
        <f>'Sez. 2'!T21</f>
        <v>8</v>
      </c>
      <c r="BG21" s="63">
        <f>'Sez. 3'!T21</f>
        <v>12</v>
      </c>
      <c r="BH21" s="63">
        <f>'Sez. 4'!T21</f>
        <v>1</v>
      </c>
      <c r="BI21" s="63">
        <f>'Sez. 5'!T21</f>
        <v>6</v>
      </c>
      <c r="BJ21" s="63">
        <f>'Sez. 6'!T21</f>
        <v>2</v>
      </c>
      <c r="BK21" s="63">
        <f>'Sez. 7'!T21</f>
        <v>14</v>
      </c>
      <c r="BL21" s="63">
        <f>'Sez. 8'!T21</f>
        <v>13</v>
      </c>
      <c r="BM21" s="63">
        <f>'Sez. 9'!T21</f>
        <v>23</v>
      </c>
      <c r="BN21" s="61"/>
      <c r="BO21" s="78">
        <v>1</v>
      </c>
      <c r="BP21" s="146" t="s">
        <v>87</v>
      </c>
      <c r="BQ21" s="145">
        <f>'Sez. 1'!X21+'Sez. 2'!X21+'Sez. 3'!X21+'Sez. 4'!X21+'Sez. 5'!X21+'Sez. 6'!X21+'Sez. 7'!X21+'Sez. 8'!X21+'Sez. 9'!X21</f>
        <v>0</v>
      </c>
      <c r="BR21" s="63">
        <f>'Sez. 1'!X21</f>
        <v>0</v>
      </c>
      <c r="BS21" s="63">
        <f>'Sez. 2'!X21</f>
        <v>0</v>
      </c>
      <c r="BT21" s="63">
        <f>'Sez. 3'!X21</f>
        <v>0</v>
      </c>
      <c r="BU21" s="63">
        <f>'Sez. 4'!X21</f>
        <v>0</v>
      </c>
      <c r="BV21" s="63">
        <f>'Sez. 5'!X21</f>
        <v>0</v>
      </c>
      <c r="BW21" s="63">
        <f>'Sez. 6'!X21</f>
        <v>0</v>
      </c>
      <c r="BX21" s="63">
        <f>'Sez. 7'!X21</f>
        <v>0</v>
      </c>
      <c r="BY21" s="63">
        <f>'Sez. 8'!X21</f>
        <v>0</v>
      </c>
      <c r="BZ21" s="63">
        <f>'Sez. 9'!X21</f>
        <v>0</v>
      </c>
    </row>
    <row r="22" spans="2:80">
      <c r="B22" s="79">
        <v>2</v>
      </c>
      <c r="C22" s="66" t="s">
        <v>93</v>
      </c>
      <c r="D22" s="145">
        <f>'Sez. 1'!D22+'Sez. 2'!D22+'Sez. 3'!D22+'Sez. 4'!D22+'Sez. 5'!D22+'Sez. 6'!D22+'Sez. 7'!D22+'Sez. 8'!D22+'Sez. 9'!D22</f>
        <v>4</v>
      </c>
      <c r="E22" s="155">
        <f>'Sez. 1'!D22</f>
        <v>2</v>
      </c>
      <c r="F22" s="155">
        <f>'Sez. 2'!D22</f>
        <v>0</v>
      </c>
      <c r="G22" s="155">
        <f>'Sez. 3'!D22</f>
        <v>0</v>
      </c>
      <c r="H22" s="155">
        <f>'Sez. 4'!D22</f>
        <v>0</v>
      </c>
      <c r="I22" s="155">
        <f>'Sez. 5'!D22</f>
        <v>1</v>
      </c>
      <c r="J22" s="155">
        <f>'Sez. 6'!D22</f>
        <v>0</v>
      </c>
      <c r="K22" s="155">
        <f>'Sez. 7'!D22</f>
        <v>0</v>
      </c>
      <c r="L22" s="155">
        <f>'Sez. 8'!D22</f>
        <v>0</v>
      </c>
      <c r="M22" s="155">
        <f>'Sez. 9'!D22</f>
        <v>1</v>
      </c>
      <c r="N22" s="61"/>
      <c r="O22" s="79">
        <v>2</v>
      </c>
      <c r="P22" s="66" t="s">
        <v>96</v>
      </c>
      <c r="Q22" s="145">
        <f>'Sez. 1'!H22+'Sez. 2'!H22+'Sez. 3'!H22+'Sez. 4'!H22+'Sez. 5'!H22+'Sez. 6'!H22+'Sez. 7'!H22+'Sez. 8'!H22+'Sez. 9'!H22</f>
        <v>61</v>
      </c>
      <c r="R22" s="155">
        <f>'Sez. 1'!H22</f>
        <v>12</v>
      </c>
      <c r="S22" s="155">
        <f>'Sez. 2'!H22</f>
        <v>5</v>
      </c>
      <c r="T22" s="155">
        <f>'Sez. 3'!H22</f>
        <v>1</v>
      </c>
      <c r="U22" s="155">
        <f>'Sez. 4'!H22</f>
        <v>6</v>
      </c>
      <c r="V22" s="155">
        <f>'Sez. 5'!H22</f>
        <v>6</v>
      </c>
      <c r="W22" s="155">
        <f>'Sez. 6'!H22</f>
        <v>6</v>
      </c>
      <c r="X22" s="155">
        <f>'Sez. 7'!H22</f>
        <v>6</v>
      </c>
      <c r="Y22" s="155">
        <f>'Sez. 8'!H22</f>
        <v>1</v>
      </c>
      <c r="Z22" s="155">
        <f>'Sez. 9'!H22</f>
        <v>18</v>
      </c>
      <c r="AA22" s="61"/>
      <c r="AB22" s="79">
        <v>2</v>
      </c>
      <c r="AC22" s="147" t="s">
        <v>106</v>
      </c>
      <c r="AD22" s="145">
        <f>'Sez. 1'!L22+'Sez. 2'!L22+'Sez. 3'!L22+'Sez. 4'!L22+'Sez. 5'!L22+'Sez. 6'!L22+'Sez. 7'!L22+'Sez. 8'!L22+'Sez. 9'!L22</f>
        <v>59</v>
      </c>
      <c r="AE22" s="155">
        <f>'Sez. 1'!L22</f>
        <v>5</v>
      </c>
      <c r="AF22" s="155">
        <f>'Sez. 2'!L22</f>
        <v>0</v>
      </c>
      <c r="AG22" s="155">
        <f>'Sez. 3'!L22</f>
        <v>1</v>
      </c>
      <c r="AH22" s="155">
        <f>'Sez. 4'!L22</f>
        <v>1</v>
      </c>
      <c r="AI22" s="155">
        <f>'Sez. 5'!L22</f>
        <v>4</v>
      </c>
      <c r="AJ22" s="155">
        <f>'Sez. 6'!L22</f>
        <v>1</v>
      </c>
      <c r="AK22" s="155">
        <f>'Sez. 7'!L22</f>
        <v>33</v>
      </c>
      <c r="AL22" s="155">
        <f>'Sez. 8'!L22</f>
        <v>3</v>
      </c>
      <c r="AM22" s="155">
        <f>'Sez. 9'!L22</f>
        <v>11</v>
      </c>
      <c r="AN22" s="61"/>
      <c r="AO22" s="79">
        <v>2</v>
      </c>
      <c r="AP22" s="147" t="s">
        <v>114</v>
      </c>
      <c r="AQ22" s="145">
        <f>'Sez. 1'!P22+'Sez. 2'!P22+'Sez. 3'!P22+'Sez. 4'!P22+'Sez. 5'!P22+'Sez. 6'!P22+'Sez. 7'!P22+'Sez. 8'!P22+'Sez. 9'!P22</f>
        <v>35</v>
      </c>
      <c r="AR22" s="155">
        <f>'Sez. 1'!P22</f>
        <v>1</v>
      </c>
      <c r="AS22" s="155">
        <f>'Sez. 2'!P22</f>
        <v>2</v>
      </c>
      <c r="AT22" s="155">
        <f>'Sez. 3'!P22</f>
        <v>0</v>
      </c>
      <c r="AU22" s="155">
        <f>'Sez. 4'!P22</f>
        <v>0</v>
      </c>
      <c r="AV22" s="155">
        <f>'Sez. 5'!P22</f>
        <v>1</v>
      </c>
      <c r="AW22" s="155">
        <f>'Sez. 6'!P22</f>
        <v>4</v>
      </c>
      <c r="AX22" s="155">
        <f>'Sez. 7'!P22</f>
        <v>22</v>
      </c>
      <c r="AY22" s="155">
        <f>'Sez. 8'!P22</f>
        <v>0</v>
      </c>
      <c r="AZ22" s="155">
        <f>'Sez. 9'!P22</f>
        <v>5</v>
      </c>
      <c r="BA22" s="61"/>
      <c r="BB22" s="79">
        <v>2</v>
      </c>
      <c r="BC22" s="147" t="s">
        <v>130</v>
      </c>
      <c r="BD22" s="145">
        <f>'Sez. 1'!T22+'Sez. 2'!T22+'Sez. 3'!T22+'Sez. 4'!T22+'Sez. 5'!T22+'Sez. 6'!T22+'Sez. 7'!T22+'Sez. 8'!T22+'Sez. 9'!T22</f>
        <v>45</v>
      </c>
      <c r="BE22" s="155">
        <f>'Sez. 1'!T22</f>
        <v>3</v>
      </c>
      <c r="BF22" s="155">
        <f>'Sez. 2'!T22</f>
        <v>1</v>
      </c>
      <c r="BG22" s="155">
        <f>'Sez. 3'!T22</f>
        <v>4</v>
      </c>
      <c r="BH22" s="155">
        <f>'Sez. 4'!T22</f>
        <v>2</v>
      </c>
      <c r="BI22" s="155">
        <f>'Sez. 5'!T22</f>
        <v>6</v>
      </c>
      <c r="BJ22" s="155">
        <f>'Sez. 6'!T22</f>
        <v>2</v>
      </c>
      <c r="BK22" s="155">
        <f>'Sez. 7'!T22</f>
        <v>9</v>
      </c>
      <c r="BL22" s="155">
        <f>'Sez. 8'!T22</f>
        <v>2</v>
      </c>
      <c r="BM22" s="155">
        <f>'Sez. 9'!T22</f>
        <v>16</v>
      </c>
      <c r="BN22" s="61"/>
      <c r="BO22" s="79">
        <v>2</v>
      </c>
      <c r="BP22" s="148" t="s">
        <v>87</v>
      </c>
      <c r="BQ22" s="145">
        <f>'Sez. 1'!X22+'Sez. 2'!X22+'Sez. 3'!X22+'Sez. 4'!X22+'Sez. 5'!X22+'Sez. 6'!X22+'Sez. 7'!X22+'Sez. 8'!X22+'Sez. 9'!X22</f>
        <v>0</v>
      </c>
      <c r="BR22" s="155">
        <f>'Sez. 1'!X22</f>
        <v>0</v>
      </c>
      <c r="BS22" s="155">
        <f>'Sez. 2'!X22</f>
        <v>0</v>
      </c>
      <c r="BT22" s="155">
        <f>'Sez. 3'!X22</f>
        <v>0</v>
      </c>
      <c r="BU22" s="155">
        <f>'Sez. 4'!X22</f>
        <v>0</v>
      </c>
      <c r="BV22" s="155">
        <f>'Sez. 5'!X22</f>
        <v>0</v>
      </c>
      <c r="BW22" s="155">
        <f>'Sez. 6'!X22</f>
        <v>0</v>
      </c>
      <c r="BX22" s="155">
        <f>'Sez. 7'!X22</f>
        <v>0</v>
      </c>
      <c r="BY22" s="155">
        <f>'Sez. 8'!X22</f>
        <v>0</v>
      </c>
      <c r="BZ22" s="155">
        <f>'Sez. 9'!X22</f>
        <v>0</v>
      </c>
    </row>
    <row r="23" spans="2:80">
      <c r="B23" s="79">
        <v>3</v>
      </c>
      <c r="C23" s="66" t="s">
        <v>55</v>
      </c>
      <c r="D23" s="145">
        <f>'Sez. 1'!D23+'Sez. 2'!D23+'Sez. 3'!D23+'Sez. 4'!D23+'Sez. 5'!D23+'Sez. 6'!D23+'Sez. 7'!D23+'Sez. 8'!D23+'Sez. 9'!D23</f>
        <v>7</v>
      </c>
      <c r="E23" s="155">
        <f>'Sez. 1'!D23</f>
        <v>1</v>
      </c>
      <c r="F23" s="155">
        <f>'Sez. 2'!D23</f>
        <v>0</v>
      </c>
      <c r="G23" s="155">
        <f>'Sez. 3'!D23</f>
        <v>1</v>
      </c>
      <c r="H23" s="155">
        <f>'Sez. 4'!D23</f>
        <v>0</v>
      </c>
      <c r="I23" s="155">
        <f>'Sez. 5'!D23</f>
        <v>1</v>
      </c>
      <c r="J23" s="155">
        <f>'Sez. 6'!D23</f>
        <v>0</v>
      </c>
      <c r="K23" s="155">
        <f>'Sez. 7'!D23</f>
        <v>4</v>
      </c>
      <c r="L23" s="155">
        <f>'Sez. 8'!D23</f>
        <v>0</v>
      </c>
      <c r="M23" s="155">
        <f>'Sez. 9'!D23</f>
        <v>0</v>
      </c>
      <c r="N23" s="61"/>
      <c r="O23" s="79">
        <v>3</v>
      </c>
      <c r="P23" s="66" t="s">
        <v>67</v>
      </c>
      <c r="Q23" s="145">
        <f>'Sez. 1'!H23+'Sez. 2'!H23+'Sez. 3'!H23+'Sez. 4'!H23+'Sez. 5'!H23+'Sez. 6'!H23+'Sez. 7'!H23+'Sez. 8'!H23+'Sez. 9'!H23</f>
        <v>100</v>
      </c>
      <c r="R23" s="155">
        <f>'Sez. 1'!H23</f>
        <v>7</v>
      </c>
      <c r="S23" s="155">
        <f>'Sez. 2'!H23</f>
        <v>29</v>
      </c>
      <c r="T23" s="155">
        <f>'Sez. 3'!H23</f>
        <v>14</v>
      </c>
      <c r="U23" s="155">
        <f>'Sez. 4'!H23</f>
        <v>0</v>
      </c>
      <c r="V23" s="155">
        <f>'Sez. 5'!H23</f>
        <v>2</v>
      </c>
      <c r="W23" s="155">
        <f>'Sez. 6'!H23</f>
        <v>2</v>
      </c>
      <c r="X23" s="155">
        <f>'Sez. 7'!H23</f>
        <v>5</v>
      </c>
      <c r="Y23" s="155">
        <f>'Sez. 8'!H23</f>
        <v>31</v>
      </c>
      <c r="Z23" s="155">
        <f>'Sez. 9'!H23</f>
        <v>10</v>
      </c>
      <c r="AA23" s="61"/>
      <c r="AB23" s="79">
        <v>3</v>
      </c>
      <c r="AC23" s="147" t="s">
        <v>107</v>
      </c>
      <c r="AD23" s="145">
        <f>'Sez. 1'!L23+'Sez. 2'!L23+'Sez. 3'!L23+'Sez. 4'!L23+'Sez. 5'!L23+'Sez. 6'!L23+'Sez. 7'!L23+'Sez. 8'!L23+'Sez. 9'!L23</f>
        <v>104</v>
      </c>
      <c r="AE23" s="155">
        <f>'Sez. 1'!L23</f>
        <v>4</v>
      </c>
      <c r="AF23" s="155">
        <f>'Sez. 2'!L23</f>
        <v>41</v>
      </c>
      <c r="AG23" s="155">
        <f>'Sez. 3'!L23</f>
        <v>15</v>
      </c>
      <c r="AH23" s="155">
        <f>'Sez. 4'!L23</f>
        <v>5</v>
      </c>
      <c r="AI23" s="155">
        <f>'Sez. 5'!L23</f>
        <v>6</v>
      </c>
      <c r="AJ23" s="155">
        <f>'Sez. 6'!L23</f>
        <v>6</v>
      </c>
      <c r="AK23" s="155">
        <f>'Sez. 7'!L23</f>
        <v>11</v>
      </c>
      <c r="AL23" s="155">
        <f>'Sez. 8'!L23</f>
        <v>9</v>
      </c>
      <c r="AM23" s="155">
        <f>'Sez. 9'!L23</f>
        <v>7</v>
      </c>
      <c r="AN23" s="61"/>
      <c r="AO23" s="79">
        <v>3</v>
      </c>
      <c r="AP23" s="147" t="s">
        <v>61</v>
      </c>
      <c r="AQ23" s="145">
        <f>'Sez. 1'!P23+'Sez. 2'!P23+'Sez. 3'!P23+'Sez. 4'!P23+'Sez. 5'!P23+'Sez. 6'!P23+'Sez. 7'!P23+'Sez. 8'!P23+'Sez. 9'!P23</f>
        <v>63</v>
      </c>
      <c r="AR23" s="155">
        <f>'Sez. 1'!P23</f>
        <v>8</v>
      </c>
      <c r="AS23" s="155">
        <f>'Sez. 2'!P23</f>
        <v>7</v>
      </c>
      <c r="AT23" s="155">
        <f>'Sez. 3'!P23</f>
        <v>5</v>
      </c>
      <c r="AU23" s="155">
        <f>'Sez. 4'!P23</f>
        <v>3</v>
      </c>
      <c r="AV23" s="155">
        <f>'Sez. 5'!P23</f>
        <v>1</v>
      </c>
      <c r="AW23" s="155">
        <f>'Sez. 6'!P23</f>
        <v>4</v>
      </c>
      <c r="AX23" s="155">
        <f>'Sez. 7'!P23</f>
        <v>13</v>
      </c>
      <c r="AY23" s="155">
        <f>'Sez. 8'!P23</f>
        <v>2</v>
      </c>
      <c r="AZ23" s="155">
        <f>'Sez. 9'!P23</f>
        <v>20</v>
      </c>
      <c r="BA23" s="61"/>
      <c r="BB23" s="79">
        <v>3</v>
      </c>
      <c r="BC23" s="147" t="s">
        <v>121</v>
      </c>
      <c r="BD23" s="145">
        <f>'Sez. 1'!T23+'Sez. 2'!T23+'Sez. 3'!T23+'Sez. 4'!T23+'Sez. 5'!T23+'Sez. 6'!T23+'Sez. 7'!T23+'Sez. 8'!T23+'Sez. 9'!T23</f>
        <v>60</v>
      </c>
      <c r="BE23" s="155">
        <f>'Sez. 1'!T23</f>
        <v>8</v>
      </c>
      <c r="BF23" s="155">
        <f>'Sez. 2'!T23</f>
        <v>0</v>
      </c>
      <c r="BG23" s="155">
        <f>'Sez. 3'!T23</f>
        <v>0</v>
      </c>
      <c r="BH23" s="155">
        <f>'Sez. 4'!T23</f>
        <v>0</v>
      </c>
      <c r="BI23" s="155">
        <f>'Sez. 5'!T23</f>
        <v>33</v>
      </c>
      <c r="BJ23" s="155">
        <f>'Sez. 6'!T23</f>
        <v>5</v>
      </c>
      <c r="BK23" s="155">
        <f>'Sez. 7'!T23</f>
        <v>0</v>
      </c>
      <c r="BL23" s="155">
        <f>'Sez. 8'!T23</f>
        <v>2</v>
      </c>
      <c r="BM23" s="155">
        <f>'Sez. 9'!T23</f>
        <v>12</v>
      </c>
      <c r="BN23" s="61"/>
      <c r="BO23" s="79">
        <v>3</v>
      </c>
      <c r="BP23" s="148" t="s">
        <v>87</v>
      </c>
      <c r="BQ23" s="145">
        <f>'Sez. 1'!X23+'Sez. 2'!X23+'Sez. 3'!X23+'Sez. 4'!X23+'Sez. 5'!X23+'Sez. 6'!X23+'Sez. 7'!X23+'Sez. 8'!X23+'Sez. 9'!X23</f>
        <v>0</v>
      </c>
      <c r="BR23" s="155">
        <f>'Sez. 1'!X23</f>
        <v>0</v>
      </c>
      <c r="BS23" s="155">
        <f>'Sez. 2'!X23</f>
        <v>0</v>
      </c>
      <c r="BT23" s="155">
        <f>'Sez. 3'!X23</f>
        <v>0</v>
      </c>
      <c r="BU23" s="155">
        <f>'Sez. 4'!X23</f>
        <v>0</v>
      </c>
      <c r="BV23" s="155">
        <f>'Sez. 5'!X23</f>
        <v>0</v>
      </c>
      <c r="BW23" s="155">
        <f>'Sez. 6'!X23</f>
        <v>0</v>
      </c>
      <c r="BX23" s="155">
        <f>'Sez. 7'!X23</f>
        <v>0</v>
      </c>
      <c r="BY23" s="155">
        <f>'Sez. 8'!X23</f>
        <v>0</v>
      </c>
      <c r="BZ23" s="155">
        <f>'Sez. 9'!X23</f>
        <v>0</v>
      </c>
    </row>
    <row r="24" spans="2:80">
      <c r="B24" s="79">
        <v>4</v>
      </c>
      <c r="C24" s="66" t="s">
        <v>92</v>
      </c>
      <c r="D24" s="145">
        <f>'Sez. 1'!D24+'Sez. 2'!D24+'Sez. 3'!D24+'Sez. 4'!D24+'Sez. 5'!D24+'Sez. 6'!D24+'Sez. 7'!D24+'Sez. 8'!D24+'Sez. 9'!D24</f>
        <v>22</v>
      </c>
      <c r="E24" s="155">
        <f>'Sez. 1'!D24</f>
        <v>5</v>
      </c>
      <c r="F24" s="155">
        <f>'Sez. 2'!D24</f>
        <v>0</v>
      </c>
      <c r="G24" s="155">
        <f>'Sez. 3'!D24</f>
        <v>0</v>
      </c>
      <c r="H24" s="155">
        <f>'Sez. 4'!D24</f>
        <v>0</v>
      </c>
      <c r="I24" s="155">
        <f>'Sez. 5'!D24</f>
        <v>0</v>
      </c>
      <c r="J24" s="155">
        <f>'Sez. 6'!D24</f>
        <v>3</v>
      </c>
      <c r="K24" s="155">
        <f>'Sez. 7'!D24</f>
        <v>8</v>
      </c>
      <c r="L24" s="155">
        <f>'Sez. 8'!D24</f>
        <v>1</v>
      </c>
      <c r="M24" s="155">
        <f>'Sez. 9'!D24</f>
        <v>5</v>
      </c>
      <c r="N24" s="61"/>
      <c r="O24" s="79">
        <v>4</v>
      </c>
      <c r="P24" s="66" t="s">
        <v>97</v>
      </c>
      <c r="Q24" s="145">
        <f>'Sez. 1'!H24+'Sez. 2'!H24+'Sez. 3'!H24+'Sez. 4'!H24+'Sez. 5'!H24+'Sez. 6'!H24+'Sez. 7'!H24+'Sez. 8'!H24+'Sez. 9'!H24</f>
        <v>152</v>
      </c>
      <c r="R24" s="155">
        <f>'Sez. 1'!H24</f>
        <v>20</v>
      </c>
      <c r="S24" s="155">
        <f>'Sez. 2'!H24</f>
        <v>6</v>
      </c>
      <c r="T24" s="155">
        <f>'Sez. 3'!H24</f>
        <v>5</v>
      </c>
      <c r="U24" s="155">
        <f>'Sez. 4'!H24</f>
        <v>7</v>
      </c>
      <c r="V24" s="155">
        <f>'Sez. 5'!H24</f>
        <v>61</v>
      </c>
      <c r="W24" s="155">
        <f>'Sez. 6'!H24</f>
        <v>28</v>
      </c>
      <c r="X24" s="155">
        <f>'Sez. 7'!H24</f>
        <v>8</v>
      </c>
      <c r="Y24" s="155">
        <f>'Sez. 8'!H24</f>
        <v>3</v>
      </c>
      <c r="Z24" s="155">
        <f>'Sez. 9'!H24</f>
        <v>14</v>
      </c>
      <c r="AA24" s="61"/>
      <c r="AB24" s="79">
        <v>4</v>
      </c>
      <c r="AC24" s="147" t="s">
        <v>108</v>
      </c>
      <c r="AD24" s="145">
        <f>'Sez. 1'!L24+'Sez. 2'!L24+'Sez. 3'!L24+'Sez. 4'!L24+'Sez. 5'!L24+'Sez. 6'!L24+'Sez. 7'!L24+'Sez. 8'!L24+'Sez. 9'!L24</f>
        <v>90</v>
      </c>
      <c r="AE24" s="155">
        <f>'Sez. 1'!L24</f>
        <v>19</v>
      </c>
      <c r="AF24" s="155">
        <f>'Sez. 2'!L24</f>
        <v>6</v>
      </c>
      <c r="AG24" s="155">
        <f>'Sez. 3'!L24</f>
        <v>6</v>
      </c>
      <c r="AH24" s="155">
        <f>'Sez. 4'!L24</f>
        <v>17</v>
      </c>
      <c r="AI24" s="155">
        <f>'Sez. 5'!L24</f>
        <v>7</v>
      </c>
      <c r="AJ24" s="155">
        <f>'Sez. 6'!L24</f>
        <v>2</v>
      </c>
      <c r="AK24" s="155">
        <f>'Sez. 7'!L24</f>
        <v>22</v>
      </c>
      <c r="AL24" s="155">
        <f>'Sez. 8'!L24</f>
        <v>2</v>
      </c>
      <c r="AM24" s="155">
        <f>'Sez. 9'!L24</f>
        <v>9</v>
      </c>
      <c r="AN24" s="61"/>
      <c r="AO24" s="79">
        <v>4</v>
      </c>
      <c r="AP24" s="147" t="s">
        <v>63</v>
      </c>
      <c r="AQ24" s="145">
        <f>'Sez. 1'!P24+'Sez. 2'!P24+'Sez. 3'!P24+'Sez. 4'!P24+'Sez. 5'!P24+'Sez. 6'!P24+'Sez. 7'!P24+'Sez. 8'!P24+'Sez. 9'!P24</f>
        <v>76</v>
      </c>
      <c r="AR24" s="155">
        <f>'Sez. 1'!P24</f>
        <v>9</v>
      </c>
      <c r="AS24" s="155">
        <f>'Sez. 2'!P24</f>
        <v>15</v>
      </c>
      <c r="AT24" s="155">
        <f>'Sez. 3'!P24</f>
        <v>3</v>
      </c>
      <c r="AU24" s="155">
        <f>'Sez. 4'!P24</f>
        <v>2</v>
      </c>
      <c r="AV24" s="155">
        <f>'Sez. 5'!P24</f>
        <v>4</v>
      </c>
      <c r="AW24" s="155">
        <f>'Sez. 6'!P24</f>
        <v>16</v>
      </c>
      <c r="AX24" s="155">
        <f>'Sez. 7'!P24</f>
        <v>19</v>
      </c>
      <c r="AY24" s="155">
        <f>'Sez. 8'!P24</f>
        <v>2</v>
      </c>
      <c r="AZ24" s="155">
        <f>'Sez. 9'!P24</f>
        <v>6</v>
      </c>
      <c r="BA24" s="61"/>
      <c r="BB24" s="79">
        <v>4</v>
      </c>
      <c r="BC24" s="147" t="s">
        <v>58</v>
      </c>
      <c r="BD24" s="145">
        <f>'Sez. 1'!T24+'Sez. 2'!T24+'Sez. 3'!T24+'Sez. 4'!T24+'Sez. 5'!T24+'Sez. 6'!T24+'Sez. 7'!T24+'Sez. 8'!T24+'Sez. 9'!T24</f>
        <v>54</v>
      </c>
      <c r="BE24" s="155">
        <f>'Sez. 1'!T24</f>
        <v>3</v>
      </c>
      <c r="BF24" s="155">
        <f>'Sez. 2'!T24</f>
        <v>0</v>
      </c>
      <c r="BG24" s="155">
        <f>'Sez. 3'!T24</f>
        <v>4</v>
      </c>
      <c r="BH24" s="155">
        <f>'Sez. 4'!T24</f>
        <v>1</v>
      </c>
      <c r="BI24" s="155">
        <f>'Sez. 5'!T24</f>
        <v>6</v>
      </c>
      <c r="BJ24" s="155">
        <f>'Sez. 6'!T24</f>
        <v>36</v>
      </c>
      <c r="BK24" s="155">
        <f>'Sez. 7'!T24</f>
        <v>0</v>
      </c>
      <c r="BL24" s="155">
        <f>'Sez. 8'!T24</f>
        <v>1</v>
      </c>
      <c r="BM24" s="155">
        <f>'Sez. 9'!T24</f>
        <v>3</v>
      </c>
      <c r="BN24" s="61"/>
      <c r="BO24" s="79">
        <v>4</v>
      </c>
      <c r="BP24" s="148" t="s">
        <v>87</v>
      </c>
      <c r="BQ24" s="145">
        <f>'Sez. 1'!X24+'Sez. 2'!X24+'Sez. 3'!X24+'Sez. 4'!X24+'Sez. 5'!X24+'Sez. 6'!X24+'Sez. 7'!X24+'Sez. 8'!X24+'Sez. 9'!X24</f>
        <v>0</v>
      </c>
      <c r="BR24" s="155">
        <f>'Sez. 1'!X24</f>
        <v>0</v>
      </c>
      <c r="BS24" s="155">
        <f>'Sez. 2'!X24</f>
        <v>0</v>
      </c>
      <c r="BT24" s="155">
        <f>'Sez. 3'!X24</f>
        <v>0</v>
      </c>
      <c r="BU24" s="155">
        <f>'Sez. 4'!X24</f>
        <v>0</v>
      </c>
      <c r="BV24" s="155">
        <f>'Sez. 5'!X24</f>
        <v>0</v>
      </c>
      <c r="BW24" s="155">
        <f>'Sez. 6'!X24</f>
        <v>0</v>
      </c>
      <c r="BX24" s="155">
        <f>'Sez. 7'!X24</f>
        <v>0</v>
      </c>
      <c r="BY24" s="155">
        <f>'Sez. 8'!X24</f>
        <v>0</v>
      </c>
      <c r="BZ24" s="155">
        <f>'Sez. 9'!X24</f>
        <v>0</v>
      </c>
    </row>
    <row r="25" spans="2:80">
      <c r="B25" s="79">
        <v>5</v>
      </c>
      <c r="C25" s="66" t="s">
        <v>91</v>
      </c>
      <c r="D25" s="145">
        <f>'Sez. 1'!D25+'Sez. 2'!D25+'Sez. 3'!D25+'Sez. 4'!D25+'Sez. 5'!D25+'Sez. 6'!D25+'Sez. 7'!D25+'Sez. 8'!D25+'Sez. 9'!D25</f>
        <v>1</v>
      </c>
      <c r="E25" s="155">
        <f>'Sez. 1'!D25</f>
        <v>0</v>
      </c>
      <c r="F25" s="155">
        <f>'Sez. 2'!D25</f>
        <v>0</v>
      </c>
      <c r="G25" s="155">
        <f>'Sez. 3'!D25</f>
        <v>0</v>
      </c>
      <c r="H25" s="155">
        <f>'Sez. 4'!D25</f>
        <v>0</v>
      </c>
      <c r="I25" s="155">
        <f>'Sez. 5'!D25</f>
        <v>0</v>
      </c>
      <c r="J25" s="155">
        <f>'Sez. 6'!D25</f>
        <v>0</v>
      </c>
      <c r="K25" s="155">
        <f>'Sez. 7'!D25</f>
        <v>1</v>
      </c>
      <c r="L25" s="155">
        <f>'Sez. 8'!D25</f>
        <v>0</v>
      </c>
      <c r="M25" s="155">
        <f>'Sez. 9'!D25</f>
        <v>0</v>
      </c>
      <c r="N25" s="61"/>
      <c r="O25" s="79">
        <v>5</v>
      </c>
      <c r="P25" s="66" t="s">
        <v>98</v>
      </c>
      <c r="Q25" s="145">
        <f>'Sez. 1'!H25+'Sez. 2'!H25+'Sez. 3'!H25+'Sez. 4'!H25+'Sez. 5'!H25+'Sez. 6'!H25+'Sez. 7'!H25+'Sez. 8'!H25+'Sez. 9'!H25</f>
        <v>25</v>
      </c>
      <c r="R25" s="155">
        <f>'Sez. 1'!H25</f>
        <v>0</v>
      </c>
      <c r="S25" s="155">
        <f>'Sez. 2'!H25</f>
        <v>0</v>
      </c>
      <c r="T25" s="155">
        <f>'Sez. 3'!H25</f>
        <v>0</v>
      </c>
      <c r="U25" s="155">
        <f>'Sez. 4'!H25</f>
        <v>0</v>
      </c>
      <c r="V25" s="155">
        <f>'Sez. 5'!H25</f>
        <v>2</v>
      </c>
      <c r="W25" s="155">
        <f>'Sez. 6'!H25</f>
        <v>22</v>
      </c>
      <c r="X25" s="155">
        <f>'Sez. 7'!H25</f>
        <v>0</v>
      </c>
      <c r="Y25" s="155">
        <f>'Sez. 8'!H25</f>
        <v>0</v>
      </c>
      <c r="Z25" s="155">
        <f>'Sez. 9'!H25</f>
        <v>1</v>
      </c>
      <c r="AA25" s="61"/>
      <c r="AB25" s="79">
        <v>5</v>
      </c>
      <c r="AC25" s="147" t="s">
        <v>109</v>
      </c>
      <c r="AD25" s="145">
        <f>'Sez. 1'!L25+'Sez. 2'!L25+'Sez. 3'!L25+'Sez. 4'!L25+'Sez. 5'!L25+'Sez. 6'!L25+'Sez. 7'!L25+'Sez. 8'!L25+'Sez. 9'!L25</f>
        <v>27</v>
      </c>
      <c r="AE25" s="155">
        <f>'Sez. 1'!L25</f>
        <v>5</v>
      </c>
      <c r="AF25" s="155">
        <f>'Sez. 2'!L25</f>
        <v>2</v>
      </c>
      <c r="AG25" s="155">
        <f>'Sez. 3'!L25</f>
        <v>1</v>
      </c>
      <c r="AH25" s="155">
        <f>'Sez. 4'!L25</f>
        <v>0</v>
      </c>
      <c r="AI25" s="155">
        <f>'Sez. 5'!L25</f>
        <v>1</v>
      </c>
      <c r="AJ25" s="155">
        <f>'Sez. 6'!L25</f>
        <v>3</v>
      </c>
      <c r="AK25" s="155">
        <f>'Sez. 7'!L25</f>
        <v>2</v>
      </c>
      <c r="AL25" s="155">
        <f>'Sez. 8'!L25</f>
        <v>0</v>
      </c>
      <c r="AM25" s="155">
        <f>'Sez. 9'!L25</f>
        <v>13</v>
      </c>
      <c r="AN25" s="61"/>
      <c r="AO25" s="79">
        <v>5</v>
      </c>
      <c r="AP25" s="147" t="s">
        <v>115</v>
      </c>
      <c r="AQ25" s="145">
        <f>'Sez. 1'!P25+'Sez. 2'!P25+'Sez. 3'!P25+'Sez. 4'!P25+'Sez. 5'!P25+'Sez. 6'!P25+'Sez. 7'!P25+'Sez. 8'!P25+'Sez. 9'!P25</f>
        <v>8</v>
      </c>
      <c r="AR25" s="155">
        <f>'Sez. 1'!P25</f>
        <v>0</v>
      </c>
      <c r="AS25" s="155">
        <f>'Sez. 2'!P25</f>
        <v>1</v>
      </c>
      <c r="AT25" s="155">
        <f>'Sez. 3'!P25</f>
        <v>0</v>
      </c>
      <c r="AU25" s="155">
        <f>'Sez. 4'!P25</f>
        <v>0</v>
      </c>
      <c r="AV25" s="155">
        <f>'Sez. 5'!P25</f>
        <v>0</v>
      </c>
      <c r="AW25" s="155">
        <f>'Sez. 6'!P25</f>
        <v>0</v>
      </c>
      <c r="AX25" s="155">
        <f>'Sez. 7'!P25</f>
        <v>4</v>
      </c>
      <c r="AY25" s="155">
        <f>'Sez. 8'!P25</f>
        <v>0</v>
      </c>
      <c r="AZ25" s="155">
        <f>'Sez. 9'!P25</f>
        <v>3</v>
      </c>
      <c r="BA25" s="61"/>
      <c r="BB25" s="79">
        <v>5</v>
      </c>
      <c r="BC25" s="147" t="s">
        <v>122</v>
      </c>
      <c r="BD25" s="145">
        <f>'Sez. 1'!T25+'Sez. 2'!T25+'Sez. 3'!T25+'Sez. 4'!T25+'Sez. 5'!T25+'Sez. 6'!T25+'Sez. 7'!T25+'Sez. 8'!T25+'Sez. 9'!T25</f>
        <v>32</v>
      </c>
      <c r="BE25" s="155">
        <f>'Sez. 1'!T25</f>
        <v>0</v>
      </c>
      <c r="BF25" s="155">
        <f>'Sez. 2'!T25</f>
        <v>1</v>
      </c>
      <c r="BG25" s="155">
        <f>'Sez. 3'!T25</f>
        <v>0</v>
      </c>
      <c r="BH25" s="155">
        <f>'Sez. 4'!T25</f>
        <v>28</v>
      </c>
      <c r="BI25" s="155">
        <f>'Sez. 5'!T25</f>
        <v>0</v>
      </c>
      <c r="BJ25" s="155">
        <f>'Sez. 6'!T25</f>
        <v>0</v>
      </c>
      <c r="BK25" s="155">
        <f>'Sez. 7'!T25</f>
        <v>0</v>
      </c>
      <c r="BL25" s="155">
        <f>'Sez. 8'!T25</f>
        <v>0</v>
      </c>
      <c r="BM25" s="155">
        <f>'Sez. 9'!T25</f>
        <v>3</v>
      </c>
      <c r="BN25" s="61"/>
      <c r="BO25" s="79">
        <v>5</v>
      </c>
      <c r="BP25" s="148" t="s">
        <v>87</v>
      </c>
      <c r="BQ25" s="145">
        <f>'Sez. 1'!X25+'Sez. 2'!X25+'Sez. 3'!X25+'Sez. 4'!X25+'Sez. 5'!X25+'Sez. 6'!X25+'Sez. 7'!X25+'Sez. 8'!X25+'Sez. 9'!X25</f>
        <v>0</v>
      </c>
      <c r="BR25" s="155">
        <f>'Sez. 1'!X25</f>
        <v>0</v>
      </c>
      <c r="BS25" s="155">
        <f>'Sez. 2'!X25</f>
        <v>0</v>
      </c>
      <c r="BT25" s="155">
        <f>'Sez. 3'!X25</f>
        <v>0</v>
      </c>
      <c r="BU25" s="155">
        <f>'Sez. 4'!X25</f>
        <v>0</v>
      </c>
      <c r="BV25" s="155">
        <f>'Sez. 5'!X25</f>
        <v>0</v>
      </c>
      <c r="BW25" s="155">
        <f>'Sez. 6'!X25</f>
        <v>0</v>
      </c>
      <c r="BX25" s="155">
        <f>'Sez. 7'!X25</f>
        <v>0</v>
      </c>
      <c r="BY25" s="155">
        <f>'Sez. 8'!X25</f>
        <v>0</v>
      </c>
      <c r="BZ25" s="155">
        <f>'Sez. 9'!X25</f>
        <v>0</v>
      </c>
    </row>
    <row r="26" spans="2:80">
      <c r="B26" s="79">
        <v>6</v>
      </c>
      <c r="C26" s="66" t="s">
        <v>90</v>
      </c>
      <c r="D26" s="145">
        <f>'Sez. 1'!D26+'Sez. 2'!D26+'Sez. 3'!D26+'Sez. 4'!D26+'Sez. 5'!D26+'Sez. 6'!D26+'Sez. 7'!D26+'Sez. 8'!D26+'Sez. 9'!D26</f>
        <v>8</v>
      </c>
      <c r="E26" s="155">
        <f>'Sez. 1'!D26</f>
        <v>0</v>
      </c>
      <c r="F26" s="155">
        <f>'Sez. 2'!D26</f>
        <v>0</v>
      </c>
      <c r="G26" s="155">
        <f>'Sez. 3'!D26</f>
        <v>0</v>
      </c>
      <c r="H26" s="155">
        <f>'Sez. 4'!D26</f>
        <v>0</v>
      </c>
      <c r="I26" s="155">
        <f>'Sez. 5'!D26</f>
        <v>0</v>
      </c>
      <c r="J26" s="155">
        <f>'Sez. 6'!D26</f>
        <v>0</v>
      </c>
      <c r="K26" s="155">
        <f>'Sez. 7'!D26</f>
        <v>2</v>
      </c>
      <c r="L26" s="155">
        <f>'Sez. 8'!D26</f>
        <v>0</v>
      </c>
      <c r="M26" s="155">
        <f>'Sez. 9'!D26</f>
        <v>6</v>
      </c>
      <c r="N26" s="61"/>
      <c r="O26" s="79">
        <v>6</v>
      </c>
      <c r="P26" s="66" t="s">
        <v>99</v>
      </c>
      <c r="Q26" s="145">
        <f>'Sez. 1'!H26+'Sez. 2'!H26+'Sez. 3'!H26+'Sez. 4'!H26+'Sez. 5'!H26+'Sez. 6'!H26+'Sez. 7'!H26+'Sez. 8'!H26+'Sez. 9'!H26</f>
        <v>32</v>
      </c>
      <c r="R26" s="155">
        <f>'Sez. 1'!H26</f>
        <v>4</v>
      </c>
      <c r="S26" s="155">
        <f>'Sez. 2'!H26</f>
        <v>1</v>
      </c>
      <c r="T26" s="155">
        <f>'Sez. 3'!H26</f>
        <v>0</v>
      </c>
      <c r="U26" s="155">
        <f>'Sez. 4'!H26</f>
        <v>0</v>
      </c>
      <c r="V26" s="155">
        <f>'Sez. 5'!H26</f>
        <v>0</v>
      </c>
      <c r="W26" s="155">
        <f>'Sez. 6'!H26</f>
        <v>0</v>
      </c>
      <c r="X26" s="155">
        <f>'Sez. 7'!H26</f>
        <v>26</v>
      </c>
      <c r="Y26" s="155">
        <f>'Sez. 8'!H26</f>
        <v>0</v>
      </c>
      <c r="Z26" s="155">
        <f>'Sez. 9'!H26</f>
        <v>1</v>
      </c>
      <c r="AA26" s="61"/>
      <c r="AB26" s="79">
        <v>6</v>
      </c>
      <c r="AC26" s="147" t="s">
        <v>110</v>
      </c>
      <c r="AD26" s="145">
        <f>'Sez. 1'!L26+'Sez. 2'!L26+'Sez. 3'!L26+'Sez. 4'!L26+'Sez. 5'!L26+'Sez. 6'!L26+'Sez. 7'!L26+'Sez. 8'!L26+'Sez. 9'!L26</f>
        <v>107</v>
      </c>
      <c r="AE26" s="155">
        <f>'Sez. 1'!L26</f>
        <v>15</v>
      </c>
      <c r="AF26" s="155">
        <f>'Sez. 2'!L26</f>
        <v>14</v>
      </c>
      <c r="AG26" s="155">
        <f>'Sez. 3'!L26</f>
        <v>9</v>
      </c>
      <c r="AH26" s="155">
        <f>'Sez. 4'!L26</f>
        <v>3</v>
      </c>
      <c r="AI26" s="155">
        <f>'Sez. 5'!L26</f>
        <v>3</v>
      </c>
      <c r="AJ26" s="155">
        <f>'Sez. 6'!L26</f>
        <v>4</v>
      </c>
      <c r="AK26" s="155">
        <f>'Sez. 7'!L26</f>
        <v>14</v>
      </c>
      <c r="AL26" s="155">
        <f>'Sez. 8'!L26</f>
        <v>6</v>
      </c>
      <c r="AM26" s="155">
        <f>'Sez. 9'!L26</f>
        <v>39</v>
      </c>
      <c r="AN26" s="61"/>
      <c r="AO26" s="79">
        <v>6</v>
      </c>
      <c r="AP26" s="147" t="s">
        <v>116</v>
      </c>
      <c r="AQ26" s="145">
        <f>'Sez. 1'!P26+'Sez. 2'!P26+'Sez. 3'!P26+'Sez. 4'!P26+'Sez. 5'!P26+'Sez. 6'!P26+'Sez. 7'!P26+'Sez. 8'!P26+'Sez. 9'!P26</f>
        <v>41</v>
      </c>
      <c r="AR26" s="155">
        <f>'Sez. 1'!P26</f>
        <v>0</v>
      </c>
      <c r="AS26" s="155">
        <f>'Sez. 2'!P26</f>
        <v>7</v>
      </c>
      <c r="AT26" s="155">
        <f>'Sez. 3'!P26</f>
        <v>1</v>
      </c>
      <c r="AU26" s="155">
        <f>'Sez. 4'!P26</f>
        <v>1</v>
      </c>
      <c r="AV26" s="155">
        <f>'Sez. 5'!P26</f>
        <v>0</v>
      </c>
      <c r="AW26" s="155">
        <f>'Sez. 6'!P26</f>
        <v>0</v>
      </c>
      <c r="AX26" s="155">
        <f>'Sez. 7'!P26</f>
        <v>1</v>
      </c>
      <c r="AY26" s="155">
        <f>'Sez. 8'!P26</f>
        <v>28</v>
      </c>
      <c r="AZ26" s="155">
        <f>'Sez. 9'!P26</f>
        <v>3</v>
      </c>
      <c r="BA26" s="61"/>
      <c r="BB26" s="79">
        <v>6</v>
      </c>
      <c r="BC26" s="147" t="s">
        <v>123</v>
      </c>
      <c r="BD26" s="145">
        <f>'Sez. 1'!T26+'Sez. 2'!T26+'Sez. 3'!T26+'Sez. 4'!T26+'Sez. 5'!T26+'Sez. 6'!T26+'Sez. 7'!T26+'Sez. 8'!T26+'Sez. 9'!T26</f>
        <v>88</v>
      </c>
      <c r="BE26" s="155">
        <f>'Sez. 1'!T26</f>
        <v>14</v>
      </c>
      <c r="BF26" s="155">
        <f>'Sez. 2'!T26</f>
        <v>5</v>
      </c>
      <c r="BG26" s="155">
        <f>'Sez. 3'!T26</f>
        <v>3</v>
      </c>
      <c r="BH26" s="155">
        <f>'Sez. 4'!T26</f>
        <v>0</v>
      </c>
      <c r="BI26" s="155">
        <f>'Sez. 5'!T26</f>
        <v>12</v>
      </c>
      <c r="BJ26" s="155">
        <f>'Sez. 6'!T26</f>
        <v>32</v>
      </c>
      <c r="BK26" s="155">
        <f>'Sez. 7'!T26</f>
        <v>6</v>
      </c>
      <c r="BL26" s="155">
        <f>'Sez. 8'!T26</f>
        <v>0</v>
      </c>
      <c r="BM26" s="155">
        <f>'Sez. 9'!T26</f>
        <v>16</v>
      </c>
      <c r="BN26" s="61"/>
      <c r="BO26" s="79">
        <v>6</v>
      </c>
      <c r="BP26" s="148" t="s">
        <v>87</v>
      </c>
      <c r="BQ26" s="145">
        <f>'Sez. 1'!X26+'Sez. 2'!X26+'Sez. 3'!X26+'Sez. 4'!X26+'Sez. 5'!X26+'Sez. 6'!X26+'Sez. 7'!X26+'Sez. 8'!X26+'Sez. 9'!X26</f>
        <v>0</v>
      </c>
      <c r="BR26" s="155">
        <f>'Sez. 1'!X26</f>
        <v>0</v>
      </c>
      <c r="BS26" s="155">
        <f>'Sez. 2'!X26</f>
        <v>0</v>
      </c>
      <c r="BT26" s="155">
        <f>'Sez. 3'!X26</f>
        <v>0</v>
      </c>
      <c r="BU26" s="155">
        <f>'Sez. 4'!X26</f>
        <v>0</v>
      </c>
      <c r="BV26" s="155">
        <f>'Sez. 5'!X26</f>
        <v>0</v>
      </c>
      <c r="BW26" s="155">
        <f>'Sez. 6'!X26</f>
        <v>0</v>
      </c>
      <c r="BX26" s="155">
        <f>'Sez. 7'!X26</f>
        <v>0</v>
      </c>
      <c r="BY26" s="155">
        <f>'Sez. 8'!X26</f>
        <v>0</v>
      </c>
      <c r="BZ26" s="155">
        <f>'Sez. 9'!X26</f>
        <v>0</v>
      </c>
    </row>
    <row r="27" spans="2:80">
      <c r="B27" s="79">
        <v>7</v>
      </c>
      <c r="C27" s="66" t="s">
        <v>52</v>
      </c>
      <c r="D27" s="145">
        <f>'Sez. 1'!D27+'Sez. 2'!D27+'Sez. 3'!D27+'Sez. 4'!D27+'Sez. 5'!D27+'Sez. 6'!D27+'Sez. 7'!D27+'Sez. 8'!D27+'Sez. 9'!D27</f>
        <v>44</v>
      </c>
      <c r="E27" s="155">
        <f>'Sez. 1'!D27</f>
        <v>5</v>
      </c>
      <c r="F27" s="155">
        <f>'Sez. 2'!D27</f>
        <v>5</v>
      </c>
      <c r="G27" s="155">
        <f>'Sez. 3'!D27</f>
        <v>0</v>
      </c>
      <c r="H27" s="155">
        <f>'Sez. 4'!D27</f>
        <v>1</v>
      </c>
      <c r="I27" s="155">
        <f>'Sez. 5'!D27</f>
        <v>4</v>
      </c>
      <c r="J27" s="155">
        <f>'Sez. 6'!D27</f>
        <v>4</v>
      </c>
      <c r="K27" s="155">
        <f>'Sez. 7'!D27</f>
        <v>13</v>
      </c>
      <c r="L27" s="155">
        <f>'Sez. 8'!D27</f>
        <v>1</v>
      </c>
      <c r="M27" s="155">
        <f>'Sez. 9'!D27</f>
        <v>11</v>
      </c>
      <c r="N27" s="61"/>
      <c r="O27" s="79">
        <v>7</v>
      </c>
      <c r="P27" s="66" t="s">
        <v>100</v>
      </c>
      <c r="Q27" s="145">
        <f>'Sez. 1'!H27+'Sez. 2'!H27+'Sez. 3'!H27+'Sez. 4'!H27+'Sez. 5'!H27+'Sez. 6'!H27+'Sez. 7'!H27+'Sez. 8'!H27+'Sez. 9'!H27</f>
        <v>103</v>
      </c>
      <c r="R27" s="155">
        <f>'Sez. 1'!H27</f>
        <v>40</v>
      </c>
      <c r="S27" s="155">
        <f>'Sez. 2'!H27</f>
        <v>3</v>
      </c>
      <c r="T27" s="155">
        <f>'Sez. 3'!H27</f>
        <v>2</v>
      </c>
      <c r="U27" s="155">
        <f>'Sez. 4'!H27</f>
        <v>2</v>
      </c>
      <c r="V27" s="155">
        <f>'Sez. 5'!H27</f>
        <v>21</v>
      </c>
      <c r="W27" s="155">
        <f>'Sez. 6'!H27</f>
        <v>3</v>
      </c>
      <c r="X27" s="155">
        <f>'Sez. 7'!H27</f>
        <v>8</v>
      </c>
      <c r="Y27" s="155">
        <f>'Sez. 8'!H27</f>
        <v>0</v>
      </c>
      <c r="Z27" s="155">
        <f>'Sez. 9'!H27</f>
        <v>24</v>
      </c>
      <c r="AA27" s="61"/>
      <c r="AB27" s="79">
        <v>7</v>
      </c>
      <c r="AC27" s="147" t="s">
        <v>111</v>
      </c>
      <c r="AD27" s="145">
        <f>'Sez. 1'!L27+'Sez. 2'!L27+'Sez. 3'!L27+'Sez. 4'!L27+'Sez. 5'!L27+'Sez. 6'!L27+'Sez. 7'!L27+'Sez. 8'!L27+'Sez. 9'!L27</f>
        <v>65</v>
      </c>
      <c r="AE27" s="155">
        <f>'Sez. 1'!L27</f>
        <v>23</v>
      </c>
      <c r="AF27" s="155">
        <f>'Sez. 2'!L27</f>
        <v>8</v>
      </c>
      <c r="AG27" s="155">
        <f>'Sez. 3'!L27</f>
        <v>2</v>
      </c>
      <c r="AH27" s="155">
        <f>'Sez. 4'!L27</f>
        <v>1</v>
      </c>
      <c r="AI27" s="155">
        <f>'Sez. 5'!L27</f>
        <v>2</v>
      </c>
      <c r="AJ27" s="155">
        <f>'Sez. 6'!L27</f>
        <v>5</v>
      </c>
      <c r="AK27" s="155">
        <f>'Sez. 7'!L27</f>
        <v>7</v>
      </c>
      <c r="AL27" s="155">
        <f>'Sez. 8'!L27</f>
        <v>4</v>
      </c>
      <c r="AM27" s="155">
        <f>'Sez. 9'!L27</f>
        <v>13</v>
      </c>
      <c r="AN27" s="61"/>
      <c r="AO27" s="79">
        <v>7</v>
      </c>
      <c r="AP27" s="147" t="s">
        <v>117</v>
      </c>
      <c r="AQ27" s="145">
        <f>'Sez. 1'!P27+'Sez. 2'!P27+'Sez. 3'!P27+'Sez. 4'!P27+'Sez. 5'!P27+'Sez. 6'!P27+'Sez. 7'!P27+'Sez. 8'!P27+'Sez. 9'!P27</f>
        <v>6</v>
      </c>
      <c r="AR27" s="155">
        <f>'Sez. 1'!P27</f>
        <v>0</v>
      </c>
      <c r="AS27" s="155">
        <f>'Sez. 2'!P27</f>
        <v>0</v>
      </c>
      <c r="AT27" s="155">
        <f>'Sez. 3'!P27</f>
        <v>1</v>
      </c>
      <c r="AU27" s="155">
        <f>'Sez. 4'!P27</f>
        <v>0</v>
      </c>
      <c r="AV27" s="155">
        <f>'Sez. 5'!P27</f>
        <v>0</v>
      </c>
      <c r="AW27" s="155">
        <f>'Sez. 6'!P27</f>
        <v>0</v>
      </c>
      <c r="AX27" s="155">
        <f>'Sez. 7'!P27</f>
        <v>0</v>
      </c>
      <c r="AY27" s="155">
        <f>'Sez. 8'!P27</f>
        <v>0</v>
      </c>
      <c r="AZ27" s="155">
        <f>'Sez. 9'!P27</f>
        <v>5</v>
      </c>
      <c r="BA27" s="61"/>
      <c r="BB27" s="79">
        <v>7</v>
      </c>
      <c r="BC27" s="147" t="s">
        <v>124</v>
      </c>
      <c r="BD27" s="145">
        <f>'Sez. 1'!T27+'Sez. 2'!T27+'Sez. 3'!T27+'Sez. 4'!T27+'Sez. 5'!T27+'Sez. 6'!T27+'Sez. 7'!T27+'Sez. 8'!T27+'Sez. 9'!T27</f>
        <v>43</v>
      </c>
      <c r="BE27" s="155">
        <f>'Sez. 1'!T27</f>
        <v>13</v>
      </c>
      <c r="BF27" s="155">
        <f>'Sez. 2'!T27</f>
        <v>0</v>
      </c>
      <c r="BG27" s="155">
        <f>'Sez. 3'!T27</f>
        <v>1</v>
      </c>
      <c r="BH27" s="155">
        <f>'Sez. 4'!T27</f>
        <v>0</v>
      </c>
      <c r="BI27" s="155">
        <f>'Sez. 5'!T27</f>
        <v>2</v>
      </c>
      <c r="BJ27" s="155">
        <f>'Sez. 6'!T27</f>
        <v>0</v>
      </c>
      <c r="BK27" s="155">
        <f>'Sez. 7'!T27</f>
        <v>3</v>
      </c>
      <c r="BL27" s="155">
        <f>'Sez. 8'!T27</f>
        <v>0</v>
      </c>
      <c r="BM27" s="155">
        <f>'Sez. 9'!T27</f>
        <v>24</v>
      </c>
      <c r="BN27" s="61"/>
      <c r="BO27" s="79">
        <v>7</v>
      </c>
      <c r="BP27" s="148" t="s">
        <v>87</v>
      </c>
      <c r="BQ27" s="145">
        <f>'Sez. 1'!X27+'Sez. 2'!X27+'Sez. 3'!X27+'Sez. 4'!X27+'Sez. 5'!X27+'Sez. 6'!X27+'Sez. 7'!X27+'Sez. 8'!X27+'Sez. 9'!X27</f>
        <v>0</v>
      </c>
      <c r="BR27" s="155">
        <f>'Sez. 1'!X27</f>
        <v>0</v>
      </c>
      <c r="BS27" s="155">
        <f>'Sez. 2'!X27</f>
        <v>0</v>
      </c>
      <c r="BT27" s="155">
        <f>'Sez. 3'!X27</f>
        <v>0</v>
      </c>
      <c r="BU27" s="155">
        <f>'Sez. 4'!X27</f>
        <v>0</v>
      </c>
      <c r="BV27" s="155">
        <f>'Sez. 5'!X27</f>
        <v>0</v>
      </c>
      <c r="BW27" s="155">
        <f>'Sez. 6'!X27</f>
        <v>0</v>
      </c>
      <c r="BX27" s="155">
        <f>'Sez. 7'!X27</f>
        <v>0</v>
      </c>
      <c r="BY27" s="155">
        <f>'Sez. 8'!X27</f>
        <v>0</v>
      </c>
      <c r="BZ27" s="155">
        <f>'Sez. 9'!X27</f>
        <v>0</v>
      </c>
    </row>
    <row r="28" spans="2:80">
      <c r="B28" s="79">
        <v>8</v>
      </c>
      <c r="C28" s="66" t="s">
        <v>89</v>
      </c>
      <c r="D28" s="145">
        <f>'Sez. 1'!D28+'Sez. 2'!D28+'Sez. 3'!D28+'Sez. 4'!D28+'Sez. 5'!D28+'Sez. 6'!D28+'Sez. 7'!D28+'Sez. 8'!D28+'Sez. 9'!D28</f>
        <v>1</v>
      </c>
      <c r="E28" s="155">
        <f>'Sez. 1'!D28</f>
        <v>0</v>
      </c>
      <c r="F28" s="155">
        <f>'Sez. 2'!D28</f>
        <v>0</v>
      </c>
      <c r="G28" s="155">
        <f>'Sez. 3'!D28</f>
        <v>0</v>
      </c>
      <c r="H28" s="155">
        <f>'Sez. 4'!D28</f>
        <v>0</v>
      </c>
      <c r="I28" s="155">
        <f>'Sez. 5'!D28</f>
        <v>0</v>
      </c>
      <c r="J28" s="155">
        <f>'Sez. 6'!D28</f>
        <v>0</v>
      </c>
      <c r="K28" s="155">
        <f>'Sez. 7'!D28</f>
        <v>1</v>
      </c>
      <c r="L28" s="155">
        <f>'Sez. 8'!D28</f>
        <v>0</v>
      </c>
      <c r="M28" s="155">
        <f>'Sez. 9'!D28</f>
        <v>0</v>
      </c>
      <c r="N28" s="61"/>
      <c r="O28" s="79">
        <v>8</v>
      </c>
      <c r="P28" s="66" t="s">
        <v>69</v>
      </c>
      <c r="Q28" s="145">
        <f>'Sez. 1'!H28+'Sez. 2'!H28+'Sez. 3'!H28+'Sez. 4'!H28+'Sez. 5'!H28+'Sez. 6'!H28+'Sez. 7'!H28+'Sez. 8'!H28+'Sez. 9'!H28</f>
        <v>107</v>
      </c>
      <c r="R28" s="155">
        <f>'Sez. 1'!H28</f>
        <v>9</v>
      </c>
      <c r="S28" s="155">
        <f>'Sez. 2'!H28</f>
        <v>4</v>
      </c>
      <c r="T28" s="155">
        <f>'Sez. 3'!H28</f>
        <v>7</v>
      </c>
      <c r="U28" s="155">
        <f>'Sez. 4'!H28</f>
        <v>7</v>
      </c>
      <c r="V28" s="155">
        <f>'Sez. 5'!H28</f>
        <v>9</v>
      </c>
      <c r="W28" s="155">
        <f>'Sez. 6'!H28</f>
        <v>8</v>
      </c>
      <c r="X28" s="155">
        <f>'Sez. 7'!H28</f>
        <v>42</v>
      </c>
      <c r="Y28" s="155">
        <f>'Sez. 8'!H28</f>
        <v>4</v>
      </c>
      <c r="Z28" s="155">
        <f>'Sez. 9'!H28</f>
        <v>17</v>
      </c>
      <c r="AA28" s="61"/>
      <c r="AB28" s="79">
        <v>8</v>
      </c>
      <c r="AC28" s="147" t="s">
        <v>59</v>
      </c>
      <c r="AD28" s="145">
        <f>'Sez. 1'!L28+'Sez. 2'!L28+'Sez. 3'!L28+'Sez. 4'!L28+'Sez. 5'!L28+'Sez. 6'!L28+'Sez. 7'!L28+'Sez. 8'!L28+'Sez. 9'!L28</f>
        <v>33</v>
      </c>
      <c r="AE28" s="155">
        <f>'Sez. 1'!L28</f>
        <v>2</v>
      </c>
      <c r="AF28" s="155">
        <f>'Sez. 2'!L28</f>
        <v>4</v>
      </c>
      <c r="AG28" s="155">
        <f>'Sez. 3'!L28</f>
        <v>1</v>
      </c>
      <c r="AH28" s="155">
        <f>'Sez. 4'!L28</f>
        <v>0</v>
      </c>
      <c r="AI28" s="155">
        <f>'Sez. 5'!L28</f>
        <v>5</v>
      </c>
      <c r="AJ28" s="155">
        <f>'Sez. 6'!L28</f>
        <v>2</v>
      </c>
      <c r="AK28" s="155">
        <f>'Sez. 7'!L28</f>
        <v>3</v>
      </c>
      <c r="AL28" s="155">
        <f>'Sez. 8'!L28</f>
        <v>12</v>
      </c>
      <c r="AM28" s="155">
        <f>'Sez. 9'!L28</f>
        <v>4</v>
      </c>
      <c r="AN28" s="61"/>
      <c r="AO28" s="79">
        <v>8</v>
      </c>
      <c r="AP28" s="147" t="s">
        <v>62</v>
      </c>
      <c r="AQ28" s="145">
        <f>'Sez. 1'!P28+'Sez. 2'!P28+'Sez. 3'!P28+'Sez. 4'!P28+'Sez. 5'!P28+'Sez. 6'!P28+'Sez. 7'!P28+'Sez. 8'!P28+'Sez. 9'!P28</f>
        <v>45</v>
      </c>
      <c r="AR28" s="155">
        <f>'Sez. 1'!P28</f>
        <v>1</v>
      </c>
      <c r="AS28" s="155">
        <f>'Sez. 2'!P28</f>
        <v>27</v>
      </c>
      <c r="AT28" s="155">
        <f>'Sez. 3'!P28</f>
        <v>3</v>
      </c>
      <c r="AU28" s="155">
        <f>'Sez. 4'!P28</f>
        <v>2</v>
      </c>
      <c r="AV28" s="155">
        <f>'Sez. 5'!P28</f>
        <v>2</v>
      </c>
      <c r="AW28" s="155">
        <f>'Sez. 6'!P28</f>
        <v>4</v>
      </c>
      <c r="AX28" s="155">
        <f>'Sez. 7'!P28</f>
        <v>1</v>
      </c>
      <c r="AY28" s="155">
        <f>'Sez. 8'!P28</f>
        <v>4</v>
      </c>
      <c r="AZ28" s="155">
        <f>'Sez. 9'!P28</f>
        <v>1</v>
      </c>
      <c r="BA28" s="61"/>
      <c r="BB28" s="79">
        <v>8</v>
      </c>
      <c r="BC28" s="147" t="s">
        <v>125</v>
      </c>
      <c r="BD28" s="145">
        <f>'Sez. 1'!T28+'Sez. 2'!T28+'Sez. 3'!T28+'Sez. 4'!T28+'Sez. 5'!T28+'Sez. 6'!T28+'Sez. 7'!T28+'Sez. 8'!T28+'Sez. 9'!T28</f>
        <v>14</v>
      </c>
      <c r="BE28" s="155">
        <f>'Sez. 1'!T28</f>
        <v>0</v>
      </c>
      <c r="BF28" s="155">
        <f>'Sez. 2'!T28</f>
        <v>6</v>
      </c>
      <c r="BG28" s="155">
        <f>'Sez. 3'!T28</f>
        <v>4</v>
      </c>
      <c r="BH28" s="155">
        <f>'Sez. 4'!T28</f>
        <v>0</v>
      </c>
      <c r="BI28" s="155">
        <f>'Sez. 5'!T28</f>
        <v>0</v>
      </c>
      <c r="BJ28" s="155">
        <f>'Sez. 6'!T28</f>
        <v>0</v>
      </c>
      <c r="BK28" s="155">
        <f>'Sez. 7'!T28</f>
        <v>0</v>
      </c>
      <c r="BL28" s="155">
        <f>'Sez. 8'!T28</f>
        <v>4</v>
      </c>
      <c r="BM28" s="155">
        <f>'Sez. 9'!T28</f>
        <v>0</v>
      </c>
      <c r="BN28" s="61"/>
      <c r="BO28" s="79">
        <v>8</v>
      </c>
      <c r="BP28" s="148" t="s">
        <v>87</v>
      </c>
      <c r="BQ28" s="145">
        <f>'Sez. 1'!X28+'Sez. 2'!X28+'Sez. 3'!X28+'Sez. 4'!X28+'Sez. 5'!X28+'Sez. 6'!X28+'Sez. 7'!X28+'Sez. 8'!X28+'Sez. 9'!X28</f>
        <v>0</v>
      </c>
      <c r="BR28" s="155">
        <f>'Sez. 1'!X28</f>
        <v>0</v>
      </c>
      <c r="BS28" s="155">
        <f>'Sez. 2'!X28</f>
        <v>0</v>
      </c>
      <c r="BT28" s="155">
        <f>'Sez. 3'!X28</f>
        <v>0</v>
      </c>
      <c r="BU28" s="155">
        <f>'Sez. 4'!X28</f>
        <v>0</v>
      </c>
      <c r="BV28" s="155">
        <f>'Sez. 5'!X28</f>
        <v>0</v>
      </c>
      <c r="BW28" s="155">
        <f>'Sez. 6'!X28</f>
        <v>0</v>
      </c>
      <c r="BX28" s="155">
        <f>'Sez. 7'!X28</f>
        <v>0</v>
      </c>
      <c r="BY28" s="155">
        <f>'Sez. 8'!X28</f>
        <v>0</v>
      </c>
      <c r="BZ28" s="155">
        <f>'Sez. 9'!X28</f>
        <v>0</v>
      </c>
    </row>
    <row r="29" spans="2:80">
      <c r="B29" s="79">
        <v>9</v>
      </c>
      <c r="C29" s="66" t="s">
        <v>88</v>
      </c>
      <c r="D29" s="145">
        <f>'Sez. 1'!D29+'Sez. 2'!D29+'Sez. 3'!D29+'Sez. 4'!D29+'Sez. 5'!D29+'Sez. 6'!D29+'Sez. 7'!D29+'Sez. 8'!D29+'Sez. 9'!D29</f>
        <v>1</v>
      </c>
      <c r="E29" s="155">
        <f>'Sez. 1'!D29</f>
        <v>0</v>
      </c>
      <c r="F29" s="155">
        <f>'Sez. 2'!D29</f>
        <v>0</v>
      </c>
      <c r="G29" s="155">
        <f>'Sez. 3'!D29</f>
        <v>0</v>
      </c>
      <c r="H29" s="155">
        <f>'Sez. 4'!D29</f>
        <v>0</v>
      </c>
      <c r="I29" s="155">
        <f>'Sez. 5'!D29</f>
        <v>0</v>
      </c>
      <c r="J29" s="155">
        <f>'Sez. 6'!D29</f>
        <v>0</v>
      </c>
      <c r="K29" s="155">
        <f>'Sez. 7'!D29</f>
        <v>1</v>
      </c>
      <c r="L29" s="155">
        <f>'Sez. 8'!D29</f>
        <v>0</v>
      </c>
      <c r="M29" s="155">
        <f>'Sez. 9'!D29</f>
        <v>0</v>
      </c>
      <c r="N29" s="61"/>
      <c r="O29" s="79">
        <v>9</v>
      </c>
      <c r="P29" s="66" t="s">
        <v>68</v>
      </c>
      <c r="Q29" s="145">
        <f>'Sez. 1'!H29+'Sez. 2'!H29+'Sez. 3'!H29+'Sez. 4'!H29+'Sez. 5'!H29+'Sez. 6'!H29+'Sez. 7'!H29+'Sez. 8'!H29+'Sez. 9'!H29</f>
        <v>102</v>
      </c>
      <c r="R29" s="155">
        <f>'Sez. 1'!H29</f>
        <v>35</v>
      </c>
      <c r="S29" s="155">
        <f>'Sez. 2'!H29</f>
        <v>6</v>
      </c>
      <c r="T29" s="155">
        <f>'Sez. 3'!H29</f>
        <v>2</v>
      </c>
      <c r="U29" s="155">
        <f>'Sez. 4'!H29</f>
        <v>3</v>
      </c>
      <c r="V29" s="155">
        <f>'Sez. 5'!H29</f>
        <v>4</v>
      </c>
      <c r="W29" s="155">
        <f>'Sez. 6'!H29</f>
        <v>4</v>
      </c>
      <c r="X29" s="155">
        <f>'Sez. 7'!H29</f>
        <v>7</v>
      </c>
      <c r="Y29" s="155">
        <f>'Sez. 8'!H29</f>
        <v>1</v>
      </c>
      <c r="Z29" s="155">
        <f>'Sez. 9'!H29</f>
        <v>40</v>
      </c>
      <c r="AA29" s="61"/>
      <c r="AB29" s="79">
        <v>9</v>
      </c>
      <c r="AC29" s="147" t="s">
        <v>70</v>
      </c>
      <c r="AD29" s="145">
        <f>'Sez. 1'!L29+'Sez. 2'!L29+'Sez. 3'!L29+'Sez. 4'!L29+'Sez. 5'!L29+'Sez. 6'!L29+'Sez. 7'!L29+'Sez. 8'!L29+'Sez. 9'!L29</f>
        <v>44</v>
      </c>
      <c r="AE29" s="155">
        <f>'Sez. 1'!L29</f>
        <v>4</v>
      </c>
      <c r="AF29" s="155">
        <f>'Sez. 2'!L29</f>
        <v>0</v>
      </c>
      <c r="AG29" s="155">
        <f>'Sez. 3'!L29</f>
        <v>0</v>
      </c>
      <c r="AH29" s="155">
        <f>'Sez. 4'!L29</f>
        <v>0</v>
      </c>
      <c r="AI29" s="155">
        <f>'Sez. 5'!L29</f>
        <v>2</v>
      </c>
      <c r="AJ29" s="155">
        <f>'Sez. 6'!L29</f>
        <v>28</v>
      </c>
      <c r="AK29" s="155">
        <f>'Sez. 7'!L29</f>
        <v>5</v>
      </c>
      <c r="AL29" s="155">
        <f>'Sez. 8'!L29</f>
        <v>0</v>
      </c>
      <c r="AM29" s="155">
        <f>'Sez. 9'!L29</f>
        <v>5</v>
      </c>
      <c r="AN29" s="61"/>
      <c r="AO29" s="79">
        <v>9</v>
      </c>
      <c r="AP29" s="147" t="s">
        <v>64</v>
      </c>
      <c r="AQ29" s="145">
        <f>'Sez. 1'!P29+'Sez. 2'!P29+'Sez. 3'!P29+'Sez. 4'!P29+'Sez. 5'!P29+'Sez. 6'!P29+'Sez. 7'!P29+'Sez. 8'!P29+'Sez. 9'!P29</f>
        <v>11</v>
      </c>
      <c r="AR29" s="155">
        <f>'Sez. 1'!P29</f>
        <v>1</v>
      </c>
      <c r="AS29" s="155">
        <f>'Sez. 2'!P29</f>
        <v>0</v>
      </c>
      <c r="AT29" s="155">
        <f>'Sez. 3'!P29</f>
        <v>0</v>
      </c>
      <c r="AU29" s="155">
        <f>'Sez. 4'!P29</f>
        <v>0</v>
      </c>
      <c r="AV29" s="155">
        <f>'Sez. 5'!P29</f>
        <v>0</v>
      </c>
      <c r="AW29" s="155">
        <f>'Sez. 6'!P29</f>
        <v>0</v>
      </c>
      <c r="AX29" s="155">
        <f>'Sez. 7'!P29</f>
        <v>1</v>
      </c>
      <c r="AY29" s="155">
        <f>'Sez. 8'!P29</f>
        <v>9</v>
      </c>
      <c r="AZ29" s="155">
        <f>'Sez. 9'!P29</f>
        <v>0</v>
      </c>
      <c r="BA29" s="61"/>
      <c r="BB29" s="79">
        <v>9</v>
      </c>
      <c r="BC29" s="147" t="s">
        <v>126</v>
      </c>
      <c r="BD29" s="145">
        <f>'Sez. 1'!T29+'Sez. 2'!T29+'Sez. 3'!T29+'Sez. 4'!T29+'Sez. 5'!T29+'Sez. 6'!T29+'Sez. 7'!T29+'Sez. 8'!T29+'Sez. 9'!T29</f>
        <v>25</v>
      </c>
      <c r="BE29" s="155">
        <f>'Sez. 1'!T29</f>
        <v>0</v>
      </c>
      <c r="BF29" s="155">
        <f>'Sez. 2'!T29</f>
        <v>0</v>
      </c>
      <c r="BG29" s="155">
        <f>'Sez. 3'!T29</f>
        <v>0</v>
      </c>
      <c r="BH29" s="155">
        <f>'Sez. 4'!T29</f>
        <v>2</v>
      </c>
      <c r="BI29" s="155">
        <f>'Sez. 5'!T29</f>
        <v>0</v>
      </c>
      <c r="BJ29" s="155">
        <f>'Sez. 6'!T29</f>
        <v>0</v>
      </c>
      <c r="BK29" s="155">
        <f>'Sez. 7'!T29</f>
        <v>3</v>
      </c>
      <c r="BL29" s="155">
        <f>'Sez. 8'!T29</f>
        <v>19</v>
      </c>
      <c r="BM29" s="155">
        <f>'Sez. 9'!T29</f>
        <v>1</v>
      </c>
      <c r="BN29" s="61"/>
      <c r="BO29" s="79">
        <v>9</v>
      </c>
      <c r="BP29" s="148" t="s">
        <v>87</v>
      </c>
      <c r="BQ29" s="145">
        <f>'Sez. 1'!X29+'Sez. 2'!X29+'Sez. 3'!X29+'Sez. 4'!X29+'Sez. 5'!X29+'Sez. 6'!X29+'Sez. 7'!X29+'Sez. 8'!X29+'Sez. 9'!X29</f>
        <v>0</v>
      </c>
      <c r="BR29" s="155">
        <f>'Sez. 1'!X29</f>
        <v>0</v>
      </c>
      <c r="BS29" s="155">
        <f>'Sez. 2'!X29</f>
        <v>0</v>
      </c>
      <c r="BT29" s="155">
        <f>'Sez. 3'!X29</f>
        <v>0</v>
      </c>
      <c r="BU29" s="155">
        <f>'Sez. 4'!X29</f>
        <v>0</v>
      </c>
      <c r="BV29" s="155">
        <f>'Sez. 5'!X29</f>
        <v>0</v>
      </c>
      <c r="BW29" s="155">
        <f>'Sez. 6'!X29</f>
        <v>0</v>
      </c>
      <c r="BX29" s="155">
        <f>'Sez. 7'!X29</f>
        <v>0</v>
      </c>
      <c r="BY29" s="155">
        <f>'Sez. 8'!X29</f>
        <v>0</v>
      </c>
      <c r="BZ29" s="155">
        <f>'Sez. 9'!X29</f>
        <v>0</v>
      </c>
    </row>
    <row r="30" spans="2:80">
      <c r="B30" s="79">
        <v>10</v>
      </c>
      <c r="C30" s="66" t="s">
        <v>56</v>
      </c>
      <c r="D30" s="145">
        <f>'Sez. 1'!D30+'Sez. 2'!D30+'Sez. 3'!D30+'Sez. 4'!D30+'Sez. 5'!D30+'Sez. 6'!D30+'Sez. 7'!D30+'Sez. 8'!D30+'Sez. 9'!D30</f>
        <v>3</v>
      </c>
      <c r="E30" s="155">
        <f>'Sez. 1'!D30</f>
        <v>0</v>
      </c>
      <c r="F30" s="155">
        <f>'Sez. 2'!D30</f>
        <v>0</v>
      </c>
      <c r="G30" s="155">
        <f>'Sez. 3'!D30</f>
        <v>0</v>
      </c>
      <c r="H30" s="155">
        <f>'Sez. 4'!D30</f>
        <v>0</v>
      </c>
      <c r="I30" s="155">
        <f>'Sez. 5'!D30</f>
        <v>2</v>
      </c>
      <c r="J30" s="155">
        <f>'Sez. 6'!D30</f>
        <v>0</v>
      </c>
      <c r="K30" s="155">
        <f>'Sez. 7'!D30</f>
        <v>0</v>
      </c>
      <c r="L30" s="155">
        <f>'Sez. 8'!D30</f>
        <v>0</v>
      </c>
      <c r="M30" s="155">
        <f>'Sez. 9'!D30</f>
        <v>1</v>
      </c>
      <c r="N30" s="61"/>
      <c r="O30" s="79">
        <v>10</v>
      </c>
      <c r="P30" s="66" t="s">
        <v>101</v>
      </c>
      <c r="Q30" s="145">
        <f>'Sez. 1'!H30+'Sez. 2'!H30+'Sez. 3'!H30+'Sez. 4'!H30+'Sez. 5'!H30+'Sez. 6'!H30+'Sez. 7'!H30+'Sez. 8'!H30+'Sez. 9'!H30</f>
        <v>49</v>
      </c>
      <c r="R30" s="155">
        <f>'Sez. 1'!H30</f>
        <v>9</v>
      </c>
      <c r="S30" s="155">
        <f>'Sez. 2'!H30</f>
        <v>1</v>
      </c>
      <c r="T30" s="155">
        <f>'Sez. 3'!H30</f>
        <v>0</v>
      </c>
      <c r="U30" s="155">
        <f>'Sez. 4'!H30</f>
        <v>1</v>
      </c>
      <c r="V30" s="155">
        <f>'Sez. 5'!H30</f>
        <v>17</v>
      </c>
      <c r="W30" s="155">
        <f>'Sez. 6'!H30</f>
        <v>6</v>
      </c>
      <c r="X30" s="155">
        <f>'Sez. 7'!H30</f>
        <v>5</v>
      </c>
      <c r="Y30" s="155">
        <f>'Sez. 8'!H30</f>
        <v>6</v>
      </c>
      <c r="Z30" s="155">
        <f>'Sez. 9'!H30</f>
        <v>4</v>
      </c>
      <c r="AA30" s="61"/>
      <c r="AB30" s="79">
        <v>10</v>
      </c>
      <c r="AC30" s="147" t="s">
        <v>60</v>
      </c>
      <c r="AD30" s="145">
        <f>'Sez. 1'!L30+'Sez. 2'!L30+'Sez. 3'!L30+'Sez. 4'!L30+'Sez. 5'!L30+'Sez. 6'!L30+'Sez. 7'!L30+'Sez. 8'!L30+'Sez. 9'!L30</f>
        <v>51</v>
      </c>
      <c r="AE30" s="155">
        <f>'Sez. 1'!L30</f>
        <v>2</v>
      </c>
      <c r="AF30" s="155">
        <f>'Sez. 2'!L30</f>
        <v>6</v>
      </c>
      <c r="AG30" s="155">
        <f>'Sez. 3'!L30</f>
        <v>5</v>
      </c>
      <c r="AH30" s="155">
        <f>'Sez. 4'!L30</f>
        <v>1</v>
      </c>
      <c r="AI30" s="155">
        <f>'Sez. 5'!L30</f>
        <v>6</v>
      </c>
      <c r="AJ30" s="155">
        <f>'Sez. 6'!L30</f>
        <v>4</v>
      </c>
      <c r="AK30" s="155">
        <f>'Sez. 7'!L30</f>
        <v>3</v>
      </c>
      <c r="AL30" s="155">
        <f>'Sez. 8'!L30</f>
        <v>18</v>
      </c>
      <c r="AM30" s="155">
        <f>'Sez. 9'!L30</f>
        <v>6</v>
      </c>
      <c r="AN30" s="61"/>
      <c r="AO30" s="79">
        <v>10</v>
      </c>
      <c r="AP30" s="147" t="s">
        <v>118</v>
      </c>
      <c r="AQ30" s="145">
        <f>'Sez. 1'!P30+'Sez. 2'!P30+'Sez. 3'!P30+'Sez. 4'!P30+'Sez. 5'!P30+'Sez. 6'!P30+'Sez. 7'!P30+'Sez. 8'!P30+'Sez. 9'!P30</f>
        <v>24</v>
      </c>
      <c r="AR30" s="155">
        <f>'Sez. 1'!P30</f>
        <v>0</v>
      </c>
      <c r="AS30" s="155">
        <f>'Sez. 2'!P30</f>
        <v>5</v>
      </c>
      <c r="AT30" s="155">
        <f>'Sez. 3'!P30</f>
        <v>3</v>
      </c>
      <c r="AU30" s="155">
        <f>'Sez. 4'!P30</f>
        <v>0</v>
      </c>
      <c r="AV30" s="155">
        <f>'Sez. 5'!P30</f>
        <v>0</v>
      </c>
      <c r="AW30" s="155">
        <f>'Sez. 6'!P30</f>
        <v>0</v>
      </c>
      <c r="AX30" s="155">
        <f>'Sez. 7'!P30</f>
        <v>0</v>
      </c>
      <c r="AY30" s="155">
        <f>'Sez. 8'!P30</f>
        <v>16</v>
      </c>
      <c r="AZ30" s="155">
        <f>'Sez. 9'!P30</f>
        <v>0</v>
      </c>
      <c r="BA30" s="61"/>
      <c r="BB30" s="79">
        <v>10</v>
      </c>
      <c r="BC30" s="147" t="s">
        <v>127</v>
      </c>
      <c r="BD30" s="145">
        <f>'Sez. 1'!T30+'Sez. 2'!T30+'Sez. 3'!T30+'Sez. 4'!T30+'Sez. 5'!T30+'Sez. 6'!T30+'Sez. 7'!T30+'Sez. 8'!T30+'Sez. 9'!T30</f>
        <v>25</v>
      </c>
      <c r="BE30" s="155">
        <f>'Sez. 1'!T30</f>
        <v>6</v>
      </c>
      <c r="BF30" s="155">
        <f>'Sez. 2'!T30</f>
        <v>0</v>
      </c>
      <c r="BG30" s="155">
        <f>'Sez. 3'!T30</f>
        <v>0</v>
      </c>
      <c r="BH30" s="155">
        <f>'Sez. 4'!T30</f>
        <v>0</v>
      </c>
      <c r="BI30" s="155">
        <f>'Sez. 5'!T30</f>
        <v>2</v>
      </c>
      <c r="BJ30" s="155">
        <f>'Sez. 6'!T30</f>
        <v>0</v>
      </c>
      <c r="BK30" s="155">
        <f>'Sez. 7'!T30</f>
        <v>6</v>
      </c>
      <c r="BL30" s="155">
        <f>'Sez. 8'!T30</f>
        <v>1</v>
      </c>
      <c r="BM30" s="155">
        <f>'Sez. 9'!T30</f>
        <v>10</v>
      </c>
      <c r="BN30" s="61"/>
      <c r="BO30" s="79">
        <v>10</v>
      </c>
      <c r="BP30" s="148" t="s">
        <v>87</v>
      </c>
      <c r="BQ30" s="145">
        <f>'Sez. 1'!X30+'Sez. 2'!X30+'Sez. 3'!X30+'Sez. 4'!X30+'Sez. 5'!X30+'Sez. 6'!X30+'Sez. 7'!X30+'Sez. 8'!X30+'Sez. 9'!X30</f>
        <v>0</v>
      </c>
      <c r="BR30" s="155">
        <f>'Sez. 1'!X30</f>
        <v>0</v>
      </c>
      <c r="BS30" s="155">
        <f>'Sez. 2'!X30</f>
        <v>0</v>
      </c>
      <c r="BT30" s="155">
        <f>'Sez. 3'!X30</f>
        <v>0</v>
      </c>
      <c r="BU30" s="155">
        <f>'Sez. 4'!X30</f>
        <v>0</v>
      </c>
      <c r="BV30" s="155">
        <f>'Sez. 5'!X30</f>
        <v>0</v>
      </c>
      <c r="BW30" s="155">
        <f>'Sez. 6'!X30</f>
        <v>0</v>
      </c>
      <c r="BX30" s="155">
        <f>'Sez. 7'!X30</f>
        <v>0</v>
      </c>
      <c r="BY30" s="155">
        <f>'Sez. 8'!X30</f>
        <v>0</v>
      </c>
      <c r="BZ30" s="155">
        <f>'Sez. 9'!X30</f>
        <v>0</v>
      </c>
    </row>
    <row r="31" spans="2:80">
      <c r="B31" s="79">
        <v>11</v>
      </c>
      <c r="C31" s="83" t="s">
        <v>87</v>
      </c>
      <c r="D31" s="145">
        <f>'Sez. 1'!D31+'Sez. 2'!D31+'Sez. 3'!D31+'Sez. 4'!D31+'Sez. 5'!D31+'Sez. 6'!D31+'Sez. 7'!D31+'Sez. 8'!D31+'Sez. 9'!D31</f>
        <v>0</v>
      </c>
      <c r="E31" s="155">
        <f>'Sez. 1'!D31</f>
        <v>0</v>
      </c>
      <c r="F31" s="155">
        <f>'Sez. 2'!D31</f>
        <v>0</v>
      </c>
      <c r="G31" s="155">
        <f>'Sez. 3'!D31</f>
        <v>0</v>
      </c>
      <c r="H31" s="155">
        <f>'Sez. 4'!D31</f>
        <v>0</v>
      </c>
      <c r="I31" s="155">
        <f>'Sez. 5'!D31</f>
        <v>0</v>
      </c>
      <c r="J31" s="155">
        <f>'Sez. 6'!D31</f>
        <v>0</v>
      </c>
      <c r="K31" s="155">
        <f>'Sez. 7'!D31</f>
        <v>0</v>
      </c>
      <c r="L31" s="155">
        <f>'Sez. 8'!D31</f>
        <v>0</v>
      </c>
      <c r="M31" s="155">
        <f>'Sez. 9'!D31</f>
        <v>0</v>
      </c>
      <c r="N31" s="61"/>
      <c r="O31" s="79">
        <v>11</v>
      </c>
      <c r="P31" s="66" t="s">
        <v>72</v>
      </c>
      <c r="Q31" s="145">
        <f>'Sez. 1'!H31+'Sez. 2'!H31+'Sez. 3'!H31+'Sez. 4'!H31+'Sez. 5'!H31+'Sez. 6'!H31+'Sez. 7'!H31+'Sez. 8'!H31+'Sez. 9'!H31</f>
        <v>231</v>
      </c>
      <c r="R31" s="155">
        <f>'Sez. 1'!H31</f>
        <v>16</v>
      </c>
      <c r="S31" s="155">
        <f>'Sez. 2'!H31</f>
        <v>33</v>
      </c>
      <c r="T31" s="155">
        <f>'Sez. 3'!H31</f>
        <v>25</v>
      </c>
      <c r="U31" s="155">
        <f>'Sez. 4'!H31</f>
        <v>15</v>
      </c>
      <c r="V31" s="155">
        <f>'Sez. 5'!H31</f>
        <v>27</v>
      </c>
      <c r="W31" s="155">
        <f>'Sez. 6'!H31</f>
        <v>3</v>
      </c>
      <c r="X31" s="155">
        <f>'Sez. 7'!H31</f>
        <v>14</v>
      </c>
      <c r="Y31" s="155">
        <f>'Sez. 8'!H31</f>
        <v>98</v>
      </c>
      <c r="Z31" s="155">
        <f>'Sez. 9'!H31</f>
        <v>0</v>
      </c>
      <c r="AA31" s="61"/>
      <c r="AB31" s="79">
        <v>11</v>
      </c>
      <c r="AC31" s="147" t="s">
        <v>71</v>
      </c>
      <c r="AD31" s="145">
        <f>'Sez. 1'!L31+'Sez. 2'!L31+'Sez. 3'!L31+'Sez. 4'!L31+'Sez. 5'!L31+'Sez. 6'!L31+'Sez. 7'!L31+'Sez. 8'!L31+'Sez. 9'!L31</f>
        <v>27</v>
      </c>
      <c r="AE31" s="155">
        <f>'Sez. 1'!L31</f>
        <v>5</v>
      </c>
      <c r="AF31" s="155">
        <f>'Sez. 2'!L31</f>
        <v>6</v>
      </c>
      <c r="AG31" s="155">
        <f>'Sez. 3'!L31</f>
        <v>6</v>
      </c>
      <c r="AH31" s="155">
        <f>'Sez. 4'!L31</f>
        <v>0</v>
      </c>
      <c r="AI31" s="155">
        <f>'Sez. 5'!L31</f>
        <v>3</v>
      </c>
      <c r="AJ31" s="155">
        <f>'Sez. 6'!L31</f>
        <v>0</v>
      </c>
      <c r="AK31" s="155">
        <f>'Sez. 7'!L31</f>
        <v>0</v>
      </c>
      <c r="AL31" s="155">
        <f>'Sez. 8'!L31</f>
        <v>3</v>
      </c>
      <c r="AM31" s="155">
        <f>'Sez. 9'!L31</f>
        <v>4</v>
      </c>
      <c r="AN31" s="61"/>
      <c r="AO31" s="79">
        <v>11</v>
      </c>
      <c r="AP31" s="147" t="s">
        <v>119</v>
      </c>
      <c r="AQ31" s="145">
        <f>'Sez. 1'!P31+'Sez. 2'!P31+'Sez. 3'!P31+'Sez. 4'!P31+'Sez. 5'!P31+'Sez. 6'!P31+'Sez. 7'!P31+'Sez. 8'!P31+'Sez. 9'!P31</f>
        <v>9</v>
      </c>
      <c r="AR31" s="155">
        <f>'Sez. 1'!P31</f>
        <v>0</v>
      </c>
      <c r="AS31" s="155">
        <f>'Sez. 2'!P31</f>
        <v>0</v>
      </c>
      <c r="AT31" s="155">
        <f>'Sez. 3'!P31</f>
        <v>1</v>
      </c>
      <c r="AU31" s="155">
        <f>'Sez. 4'!P31</f>
        <v>0</v>
      </c>
      <c r="AV31" s="155">
        <f>'Sez. 5'!P31</f>
        <v>0</v>
      </c>
      <c r="AW31" s="155">
        <f>'Sez. 6'!P31</f>
        <v>0</v>
      </c>
      <c r="AX31" s="155">
        <f>'Sez. 7'!P31</f>
        <v>8</v>
      </c>
      <c r="AY31" s="155">
        <f>'Sez. 8'!P31</f>
        <v>0</v>
      </c>
      <c r="AZ31" s="155">
        <f>'Sez. 9'!P31</f>
        <v>0</v>
      </c>
      <c r="BA31" s="61"/>
      <c r="BB31" s="79">
        <v>11</v>
      </c>
      <c r="BC31" s="147" t="s">
        <v>128</v>
      </c>
      <c r="BD31" s="145">
        <f>'Sez. 1'!T31+'Sez. 2'!T31+'Sez. 3'!T31+'Sez. 4'!T31+'Sez. 5'!T31+'Sez. 6'!T31+'Sez. 7'!T31+'Sez. 8'!T31+'Sez. 9'!T31</f>
        <v>50</v>
      </c>
      <c r="BE31" s="155">
        <f>'Sez. 1'!T31</f>
        <v>2</v>
      </c>
      <c r="BF31" s="155">
        <f>'Sez. 2'!T31</f>
        <v>4</v>
      </c>
      <c r="BG31" s="155">
        <f>'Sez. 3'!T31</f>
        <v>7</v>
      </c>
      <c r="BH31" s="155">
        <f>'Sez. 4'!T31</f>
        <v>5</v>
      </c>
      <c r="BI31" s="155">
        <f>'Sez. 5'!T31</f>
        <v>3</v>
      </c>
      <c r="BJ31" s="155">
        <f>'Sez. 6'!T31</f>
        <v>1</v>
      </c>
      <c r="BK31" s="155">
        <f>'Sez. 7'!T31</f>
        <v>3</v>
      </c>
      <c r="BL31" s="155">
        <f>'Sez. 8'!T31</f>
        <v>25</v>
      </c>
      <c r="BM31" s="155">
        <f>'Sez. 9'!T31</f>
        <v>0</v>
      </c>
      <c r="BN31" s="61"/>
      <c r="BO31" s="79">
        <v>11</v>
      </c>
      <c r="BP31" s="148" t="s">
        <v>87</v>
      </c>
      <c r="BQ31" s="145">
        <f>'Sez. 1'!X31+'Sez. 2'!X31+'Sez. 3'!X31+'Sez. 4'!X31+'Sez. 5'!X31+'Sez. 6'!X31+'Sez. 7'!X31+'Sez. 8'!X31+'Sez. 9'!X31</f>
        <v>0</v>
      </c>
      <c r="BR31" s="155">
        <f>'Sez. 1'!X31</f>
        <v>0</v>
      </c>
      <c r="BS31" s="155">
        <f>'Sez. 2'!X31</f>
        <v>0</v>
      </c>
      <c r="BT31" s="155">
        <f>'Sez. 3'!X31</f>
        <v>0</v>
      </c>
      <c r="BU31" s="155">
        <f>'Sez. 4'!X31</f>
        <v>0</v>
      </c>
      <c r="BV31" s="155">
        <f>'Sez. 5'!X31</f>
        <v>0</v>
      </c>
      <c r="BW31" s="155">
        <f>'Sez. 6'!X31</f>
        <v>0</v>
      </c>
      <c r="BX31" s="155">
        <f>'Sez. 7'!X31</f>
        <v>0</v>
      </c>
      <c r="BY31" s="155">
        <f>'Sez. 8'!X31</f>
        <v>0</v>
      </c>
      <c r="BZ31" s="155">
        <f>'Sez. 9'!X31</f>
        <v>0</v>
      </c>
    </row>
    <row r="32" spans="2:80">
      <c r="B32" s="79">
        <v>12</v>
      </c>
      <c r="C32" s="83" t="s">
        <v>87</v>
      </c>
      <c r="D32" s="145">
        <f>'Sez. 1'!D32+'Sez. 2'!D32+'Sez. 3'!D32+'Sez. 4'!D32+'Sez. 5'!D32+'Sez. 6'!D32+'Sez. 7'!D32+'Sez. 8'!D32+'Sez. 9'!D32</f>
        <v>0</v>
      </c>
      <c r="E32" s="156">
        <f>'Sez. 1'!D32</f>
        <v>0</v>
      </c>
      <c r="F32" s="156">
        <f>'Sez. 2'!D32</f>
        <v>0</v>
      </c>
      <c r="G32" s="156">
        <f>'Sez. 3'!D32</f>
        <v>0</v>
      </c>
      <c r="H32" s="156">
        <f>'Sez. 4'!D32</f>
        <v>0</v>
      </c>
      <c r="I32" s="156">
        <f>'Sez. 5'!D32</f>
        <v>0</v>
      </c>
      <c r="J32" s="156">
        <f>'Sez. 6'!D32</f>
        <v>0</v>
      </c>
      <c r="K32" s="156">
        <f>'Sez. 7'!D32</f>
        <v>0</v>
      </c>
      <c r="L32" s="156">
        <f>'Sez. 8'!D32</f>
        <v>0</v>
      </c>
      <c r="M32" s="156">
        <f>'Sez. 9'!D32</f>
        <v>0</v>
      </c>
      <c r="N32" s="61"/>
      <c r="O32" s="79">
        <v>12</v>
      </c>
      <c r="P32" s="69" t="s">
        <v>73</v>
      </c>
      <c r="Q32" s="145">
        <f>'Sez. 1'!H32+'Sez. 2'!H32+'Sez. 3'!H32+'Sez. 4'!H32+'Sez. 5'!H32+'Sez. 6'!H32+'Sez. 7'!H32+'Sez. 8'!H32+'Sez. 9'!H32</f>
        <v>292</v>
      </c>
      <c r="R32" s="156">
        <f>'Sez. 1'!H32</f>
        <v>24</v>
      </c>
      <c r="S32" s="156">
        <f>'Sez. 2'!H32</f>
        <v>7</v>
      </c>
      <c r="T32" s="156">
        <f>'Sez. 3'!H32</f>
        <v>16</v>
      </c>
      <c r="U32" s="156">
        <f>'Sez. 4'!H32</f>
        <v>7</v>
      </c>
      <c r="V32" s="156">
        <f>'Sez. 5'!H32</f>
        <v>166</v>
      </c>
      <c r="W32" s="156">
        <f>'Sez. 6'!H32</f>
        <v>11</v>
      </c>
      <c r="X32" s="156">
        <f>'Sez. 7'!H32</f>
        <v>12</v>
      </c>
      <c r="Y32" s="156">
        <f>'Sez. 8'!H32</f>
        <v>23</v>
      </c>
      <c r="Z32" s="156">
        <f>'Sez. 9'!H32</f>
        <v>26</v>
      </c>
      <c r="AA32" s="61"/>
      <c r="AB32" s="79">
        <v>12</v>
      </c>
      <c r="AC32" s="149" t="s">
        <v>112</v>
      </c>
      <c r="AD32" s="145">
        <f>'Sez. 1'!L32+'Sez. 2'!L32+'Sez. 3'!L32+'Sez. 4'!L32+'Sez. 5'!L32+'Sez. 6'!L32+'Sez. 7'!L32+'Sez. 8'!L32+'Sez. 9'!L32</f>
        <v>63</v>
      </c>
      <c r="AE32" s="156">
        <f>'Sez. 1'!L32</f>
        <v>7</v>
      </c>
      <c r="AF32" s="156">
        <f>'Sez. 2'!L32</f>
        <v>17</v>
      </c>
      <c r="AG32" s="156">
        <f>'Sez. 3'!L32</f>
        <v>7</v>
      </c>
      <c r="AH32" s="156">
        <f>'Sez. 4'!L32</f>
        <v>7</v>
      </c>
      <c r="AI32" s="156">
        <f>'Sez. 5'!L32</f>
        <v>0</v>
      </c>
      <c r="AJ32" s="156">
        <f>'Sez. 6'!L32</f>
        <v>2</v>
      </c>
      <c r="AK32" s="156">
        <f>'Sez. 7'!L32</f>
        <v>7</v>
      </c>
      <c r="AL32" s="156">
        <f>'Sez. 8'!L32</f>
        <v>10</v>
      </c>
      <c r="AM32" s="156">
        <f>'Sez. 9'!L32</f>
        <v>6</v>
      </c>
      <c r="AN32" s="61"/>
      <c r="AO32" s="79">
        <v>12</v>
      </c>
      <c r="AP32" s="149" t="s">
        <v>65</v>
      </c>
      <c r="AQ32" s="145">
        <f>'Sez. 1'!P32+'Sez. 2'!P32+'Sez. 3'!P32+'Sez. 4'!P32+'Sez. 5'!P32+'Sez. 6'!P32+'Sez. 7'!P32+'Sez. 8'!P32+'Sez. 9'!P32</f>
        <v>37</v>
      </c>
      <c r="AR32" s="156">
        <f>'Sez. 1'!P32</f>
        <v>0</v>
      </c>
      <c r="AS32" s="156">
        <f>'Sez. 2'!P32</f>
        <v>13</v>
      </c>
      <c r="AT32" s="156">
        <f>'Sez. 3'!P32</f>
        <v>0</v>
      </c>
      <c r="AU32" s="156">
        <f>'Sez. 4'!P32</f>
        <v>0</v>
      </c>
      <c r="AV32" s="156">
        <f>'Sez. 5'!P32</f>
        <v>0</v>
      </c>
      <c r="AW32" s="156">
        <f>'Sez. 6'!P32</f>
        <v>0</v>
      </c>
      <c r="AX32" s="156">
        <f>'Sez. 7'!P32</f>
        <v>4</v>
      </c>
      <c r="AY32" s="156">
        <f>'Sez. 8'!P32</f>
        <v>20</v>
      </c>
      <c r="AZ32" s="156">
        <f>'Sez. 9'!P32</f>
        <v>0</v>
      </c>
      <c r="BA32" s="61"/>
      <c r="BB32" s="79">
        <v>12</v>
      </c>
      <c r="BC32" s="149" t="s">
        <v>129</v>
      </c>
      <c r="BD32" s="145">
        <f>'Sez. 1'!T32+'Sez. 2'!T32+'Sez. 3'!T32+'Sez. 4'!T32+'Sez. 5'!T32+'Sez. 6'!T32+'Sez. 7'!T32+'Sez. 8'!T32+'Sez. 9'!T32</f>
        <v>77</v>
      </c>
      <c r="BE32" s="156">
        <f>'Sez. 1'!T32</f>
        <v>10</v>
      </c>
      <c r="BF32" s="156">
        <f>'Sez. 2'!T32</f>
        <v>13</v>
      </c>
      <c r="BG32" s="156">
        <f>'Sez. 3'!T32</f>
        <v>0</v>
      </c>
      <c r="BH32" s="156">
        <f>'Sez. 4'!T32</f>
        <v>3</v>
      </c>
      <c r="BI32" s="156">
        <f>'Sez. 5'!T32</f>
        <v>1</v>
      </c>
      <c r="BJ32" s="156">
        <f>'Sez. 6'!T32</f>
        <v>1</v>
      </c>
      <c r="BK32" s="156">
        <f>'Sez. 7'!T32</f>
        <v>39</v>
      </c>
      <c r="BL32" s="156">
        <f>'Sez. 8'!T32</f>
        <v>3</v>
      </c>
      <c r="BM32" s="156">
        <f>'Sez. 9'!T32</f>
        <v>7</v>
      </c>
      <c r="BN32" s="61"/>
      <c r="BO32" s="79">
        <v>12</v>
      </c>
      <c r="BP32" s="150" t="s">
        <v>87</v>
      </c>
      <c r="BQ32" s="145">
        <f>'Sez. 1'!X32+'Sez. 2'!X32+'Sez. 3'!X32+'Sez. 4'!X32+'Sez. 5'!X32+'Sez. 6'!X32+'Sez. 7'!X32+'Sez. 8'!X32+'Sez. 9'!X32</f>
        <v>0</v>
      </c>
      <c r="BR32" s="156">
        <f>'Sez. 1'!X32</f>
        <v>0</v>
      </c>
      <c r="BS32" s="156">
        <f>'Sez. 2'!X32</f>
        <v>0</v>
      </c>
      <c r="BT32" s="156">
        <f>'Sez. 3'!X32</f>
        <v>0</v>
      </c>
      <c r="BU32" s="156">
        <f>'Sez. 4'!X32</f>
        <v>0</v>
      </c>
      <c r="BV32" s="156">
        <f>'Sez. 5'!X32</f>
        <v>0</v>
      </c>
      <c r="BW32" s="156">
        <f>'Sez. 6'!X32</f>
        <v>0</v>
      </c>
      <c r="BX32" s="156">
        <f>'Sez. 7'!X32</f>
        <v>0</v>
      </c>
      <c r="BY32" s="156">
        <f>'Sez. 8'!X32</f>
        <v>0</v>
      </c>
      <c r="BZ32" s="156">
        <f>'Sez. 9'!X32</f>
        <v>0</v>
      </c>
      <c r="CB32" s="126" t="s">
        <v>132</v>
      </c>
    </row>
    <row r="33" spans="2:80">
      <c r="B33" s="80"/>
      <c r="C33" s="151" t="s">
        <v>29</v>
      </c>
      <c r="D33" s="81">
        <f>SUM(D21:D32)</f>
        <v>107</v>
      </c>
      <c r="E33" s="157">
        <f t="shared" ref="E33:M33" si="8">SUM(E21:E32)</f>
        <v>15</v>
      </c>
      <c r="F33" s="157">
        <f t="shared" si="8"/>
        <v>6</v>
      </c>
      <c r="G33" s="157">
        <f t="shared" si="8"/>
        <v>1</v>
      </c>
      <c r="H33" s="157">
        <f t="shared" si="8"/>
        <v>1</v>
      </c>
      <c r="I33" s="157">
        <f t="shared" si="8"/>
        <v>9</v>
      </c>
      <c r="J33" s="157">
        <f t="shared" si="8"/>
        <v>10</v>
      </c>
      <c r="K33" s="157">
        <f t="shared" si="8"/>
        <v>33</v>
      </c>
      <c r="L33" s="157">
        <f t="shared" si="8"/>
        <v>2</v>
      </c>
      <c r="M33" s="157">
        <f t="shared" si="8"/>
        <v>30</v>
      </c>
      <c r="N33" s="61"/>
      <c r="O33" s="80"/>
      <c r="P33" s="151" t="s">
        <v>29</v>
      </c>
      <c r="Q33" s="152">
        <f>SUM(Q21:Q32)</f>
        <v>1524</v>
      </c>
      <c r="R33" s="152">
        <f t="shared" ref="R33:Z33" si="9">SUM(R21:R32)</f>
        <v>189</v>
      </c>
      <c r="S33" s="152">
        <f t="shared" si="9"/>
        <v>112</v>
      </c>
      <c r="T33" s="152">
        <f t="shared" si="9"/>
        <v>88</v>
      </c>
      <c r="U33" s="152">
        <f t="shared" si="9"/>
        <v>194</v>
      </c>
      <c r="V33" s="152">
        <f t="shared" si="9"/>
        <v>322</v>
      </c>
      <c r="W33" s="152">
        <f t="shared" si="9"/>
        <v>96</v>
      </c>
      <c r="X33" s="152">
        <f t="shared" si="9"/>
        <v>167</v>
      </c>
      <c r="Y33" s="152">
        <f t="shared" si="9"/>
        <v>185</v>
      </c>
      <c r="Z33" s="152">
        <f t="shared" si="9"/>
        <v>171</v>
      </c>
      <c r="AA33" s="61"/>
      <c r="AB33" s="80"/>
      <c r="AC33" s="151" t="s">
        <v>29</v>
      </c>
      <c r="AD33" s="81">
        <f>SUM(AD21:AD32)</f>
        <v>713</v>
      </c>
      <c r="AE33" s="157">
        <f t="shared" ref="AE33" si="10">SUM(AE21:AE32)</f>
        <v>100</v>
      </c>
      <c r="AF33" s="157">
        <f t="shared" ref="AF33" si="11">SUM(AF21:AF32)</f>
        <v>109</v>
      </c>
      <c r="AG33" s="157">
        <f t="shared" ref="AG33" si="12">SUM(AG21:AG32)</f>
        <v>58</v>
      </c>
      <c r="AH33" s="157">
        <f t="shared" ref="AH33" si="13">SUM(AH21:AH32)</f>
        <v>36</v>
      </c>
      <c r="AI33" s="157">
        <f t="shared" ref="AI33" si="14">SUM(AI21:AI32)</f>
        <v>40</v>
      </c>
      <c r="AJ33" s="157">
        <f t="shared" ref="AJ33" si="15">SUM(AJ21:AJ32)</f>
        <v>58</v>
      </c>
      <c r="AK33" s="157">
        <f t="shared" ref="AK33" si="16">SUM(AK21:AK32)</f>
        <v>110</v>
      </c>
      <c r="AL33" s="157">
        <f t="shared" ref="AL33" si="17">SUM(AL21:AL32)</f>
        <v>67</v>
      </c>
      <c r="AM33" s="157">
        <f t="shared" ref="AM33" si="18">SUM(AM21:AM32)</f>
        <v>135</v>
      </c>
      <c r="AN33" s="61"/>
      <c r="AO33" s="80"/>
      <c r="AP33" s="151" t="s">
        <v>29</v>
      </c>
      <c r="AQ33" s="152">
        <f>SUM(AQ21:AQ32)</f>
        <v>420</v>
      </c>
      <c r="AR33" s="157">
        <f t="shared" ref="AR33" si="19">SUM(AR21:AR32)</f>
        <v>29</v>
      </c>
      <c r="AS33" s="157">
        <f t="shared" ref="AS33" si="20">SUM(AS21:AS32)</f>
        <v>93</v>
      </c>
      <c r="AT33" s="157">
        <f t="shared" ref="AT33" si="21">SUM(AT21:AT32)</f>
        <v>20</v>
      </c>
      <c r="AU33" s="157">
        <f t="shared" ref="AU33" si="22">SUM(AU21:AU32)</f>
        <v>11</v>
      </c>
      <c r="AV33" s="157">
        <f t="shared" ref="AV33" si="23">SUM(AV21:AV32)</f>
        <v>12</v>
      </c>
      <c r="AW33" s="157">
        <f t="shared" ref="AW33" si="24">SUM(AW21:AW32)</f>
        <v>38</v>
      </c>
      <c r="AX33" s="157">
        <f t="shared" ref="AX33" si="25">SUM(AX21:AX32)</f>
        <v>85</v>
      </c>
      <c r="AY33" s="157">
        <f t="shared" ref="AY33" si="26">SUM(AY21:AY32)</f>
        <v>89</v>
      </c>
      <c r="AZ33" s="157">
        <f t="shared" ref="AZ33" si="27">SUM(AZ21:AZ32)</f>
        <v>43</v>
      </c>
      <c r="BA33" s="61"/>
      <c r="BB33" s="80"/>
      <c r="BC33" s="151" t="s">
        <v>29</v>
      </c>
      <c r="BD33" s="81">
        <f>SUM(BD21:BD32)</f>
        <v>596</v>
      </c>
      <c r="BE33" s="157">
        <f t="shared" ref="BE33" si="28">SUM(BE21:BE32)</f>
        <v>63</v>
      </c>
      <c r="BF33" s="157">
        <f t="shared" ref="BF33" si="29">SUM(BF21:BF32)</f>
        <v>38</v>
      </c>
      <c r="BG33" s="157">
        <f t="shared" ref="BG33" si="30">SUM(BG21:BG32)</f>
        <v>35</v>
      </c>
      <c r="BH33" s="157">
        <f t="shared" ref="BH33" si="31">SUM(BH21:BH32)</f>
        <v>42</v>
      </c>
      <c r="BI33" s="157">
        <f t="shared" ref="BI33" si="32">SUM(BI21:BI32)</f>
        <v>71</v>
      </c>
      <c r="BJ33" s="157">
        <f t="shared" ref="BJ33" si="33">SUM(BJ21:BJ32)</f>
        <v>79</v>
      </c>
      <c r="BK33" s="157">
        <f t="shared" ref="BK33" si="34">SUM(BK21:BK32)</f>
        <v>83</v>
      </c>
      <c r="BL33" s="157">
        <f t="shared" ref="BL33" si="35">SUM(BL21:BL32)</f>
        <v>70</v>
      </c>
      <c r="BM33" s="157">
        <f t="shared" ref="BM33" si="36">SUM(BM21:BM32)</f>
        <v>115</v>
      </c>
      <c r="BN33" s="61"/>
      <c r="BO33" s="80"/>
      <c r="BP33" s="151" t="s">
        <v>29</v>
      </c>
      <c r="BQ33" s="81">
        <f>SUM(BQ21:BQ32)</f>
        <v>0</v>
      </c>
      <c r="BR33" s="157">
        <f t="shared" ref="BR33" si="37">SUM(BR21:BR32)</f>
        <v>0</v>
      </c>
      <c r="BS33" s="157">
        <f t="shared" ref="BS33" si="38">SUM(BS21:BS32)</f>
        <v>0</v>
      </c>
      <c r="BT33" s="157">
        <f t="shared" ref="BT33" si="39">SUM(BT21:BT32)</f>
        <v>0</v>
      </c>
      <c r="BU33" s="157">
        <f t="shared" ref="BU33" si="40">SUM(BU21:BU32)</f>
        <v>0</v>
      </c>
      <c r="BV33" s="157">
        <f t="shared" ref="BV33" si="41">SUM(BV21:BV32)</f>
        <v>0</v>
      </c>
      <c r="BW33" s="157">
        <f t="shared" ref="BW33" si="42">SUM(BW21:BW32)</f>
        <v>0</v>
      </c>
      <c r="BX33" s="157">
        <f t="shared" ref="BX33" si="43">SUM(BX21:BX32)</f>
        <v>0</v>
      </c>
      <c r="BY33" s="157">
        <f t="shared" ref="BY33" si="44">SUM(BY21:BY32)</f>
        <v>0</v>
      </c>
      <c r="BZ33" s="157">
        <f t="shared" ref="BZ33" si="45">SUM(BZ21:BZ32)</f>
        <v>0</v>
      </c>
      <c r="CB33" s="127">
        <f>D33+Q33+AD33+AQ33+BD33+BQ33</f>
        <v>3360</v>
      </c>
    </row>
    <row r="34" spans="2:80">
      <c r="B34" s="61"/>
      <c r="C34" s="82" t="str">
        <f>IF(D33&gt;(D17*$D$7),"Err.: pref. oltre voti di lista","")</f>
        <v/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82" t="str">
        <f>IF(Q33&gt;(Q17*$D$7),"Err.: pref. oltre voti di lista","")</f>
        <v/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82" t="str">
        <f>IF(AD33&gt;(AD17*$D$7),"Err.: pref. oltre voti di lista","")</f>
        <v/>
      </c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82" t="str">
        <f>IF(AQ33&gt;(AQ17*$D$7),"Err.: pref. oltre voti di lista","")</f>
        <v/>
      </c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82" t="str">
        <f>IF(BD33&gt;(BD17*$D$7),"Err.: pref. oltre voti di lista","")</f>
        <v/>
      </c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82" t="str">
        <f>IF(BQ33&gt;(BQ17*$D$7),"Err.: pref. oltre voti di lista","")</f>
        <v/>
      </c>
      <c r="BQ34" s="61"/>
      <c r="BR34" s="61"/>
      <c r="BS34" s="61"/>
      <c r="BT34" s="61"/>
      <c r="BU34" s="61"/>
      <c r="BV34" s="61"/>
      <c r="BW34" s="61"/>
      <c r="BX34" s="61"/>
      <c r="BY34" s="61"/>
      <c r="BZ34" s="61"/>
    </row>
  </sheetData>
  <sheetProtection sheet="1" objects="1" scenarios="1"/>
  <mergeCells count="22">
    <mergeCell ref="CB15:CB16"/>
    <mergeCell ref="AB13:AQ13"/>
    <mergeCell ref="BB13:BQ13"/>
    <mergeCell ref="B15:B16"/>
    <mergeCell ref="D15:D16"/>
    <mergeCell ref="O15:O16"/>
    <mergeCell ref="Q15:Q16"/>
    <mergeCell ref="AB15:AB16"/>
    <mergeCell ref="AD15:AD16"/>
    <mergeCell ref="AO15:AO16"/>
    <mergeCell ref="B13:Z13"/>
    <mergeCell ref="AQ15:AQ16"/>
    <mergeCell ref="BB15:BB16"/>
    <mergeCell ref="BD15:BD16"/>
    <mergeCell ref="BO15:BO16"/>
    <mergeCell ref="BQ15:BQ16"/>
    <mergeCell ref="B2:Q2"/>
    <mergeCell ref="AB2:AQ2"/>
    <mergeCell ref="BB2:BQ2"/>
    <mergeCell ref="B1:Z1"/>
    <mergeCell ref="AB1:AZ1"/>
    <mergeCell ref="BB1:BZ1"/>
  </mergeCells>
  <conditionalFormatting sqref="AP8:AQ8 P8:Q8 BP8:BQ8">
    <cfRule type="notContainsBlanks" dxfId="1" priority="14">
      <formula>LEN(TRIM(P8))&gt;0</formula>
    </cfRule>
  </conditionalFormatting>
  <conditionalFormatting sqref="C34 P34 AC34 AP34 BC34 BP34">
    <cfRule type="notContainsBlanks" dxfId="0" priority="13">
      <formula>LEN(TRIM(C34))&gt;0</formula>
    </cfRule>
  </conditionalFormatting>
  <conditionalFormatting sqref="BD17 D17 Q17 AD17 AQ17 BQ17">
    <cfRule type="dataBar" priority="12">
      <dataBar>
        <cfvo type="min" val="0"/>
        <cfvo type="max" val="0"/>
        <color rgb="FFFFB628"/>
      </dataBar>
    </cfRule>
  </conditionalFormatting>
  <conditionalFormatting sqref="D21:D32">
    <cfRule type="dataBar" priority="11">
      <dataBar>
        <cfvo type="min" val="0"/>
        <cfvo type="max" val="0"/>
        <color rgb="FF638EC6"/>
      </dataBar>
    </cfRule>
  </conditionalFormatting>
  <conditionalFormatting sqref="Q21:Q32">
    <cfRule type="dataBar" priority="10">
      <dataBar>
        <cfvo type="min" val="0"/>
        <cfvo type="max" val="0"/>
        <color rgb="FF638EC6"/>
      </dataBar>
    </cfRule>
  </conditionalFormatting>
  <conditionalFormatting sqref="AD21:AD32">
    <cfRule type="dataBar" priority="9">
      <dataBar>
        <cfvo type="min" val="0"/>
        <cfvo type="max" val="0"/>
        <color rgb="FF638EC6"/>
      </dataBar>
    </cfRule>
  </conditionalFormatting>
  <conditionalFormatting sqref="AQ21:AQ32">
    <cfRule type="dataBar" priority="8">
      <dataBar>
        <cfvo type="min" val="0"/>
        <cfvo type="max" val="0"/>
        <color rgb="FF638EC6"/>
      </dataBar>
    </cfRule>
  </conditionalFormatting>
  <conditionalFormatting sqref="BD21:BD32">
    <cfRule type="dataBar" priority="7">
      <dataBar>
        <cfvo type="min" val="0"/>
        <cfvo type="max" val="0"/>
        <color rgb="FF638EC6"/>
      </dataBar>
    </cfRule>
  </conditionalFormatting>
  <conditionalFormatting sqref="BQ21:BQ32">
    <cfRule type="dataBar" priority="6">
      <dataBar>
        <cfvo type="min" val="0"/>
        <cfvo type="max" val="0"/>
        <color rgb="FF638EC6"/>
      </dataBar>
    </cfRule>
  </conditionalFormatting>
  <conditionalFormatting sqref="Q21:Q32">
    <cfRule type="dataBar" priority="5">
      <dataBar>
        <cfvo type="min" val="0"/>
        <cfvo type="max" val="0"/>
        <color rgb="FF638EC6"/>
      </dataBar>
    </cfRule>
  </conditionalFormatting>
  <conditionalFormatting sqref="AD21:AD32">
    <cfRule type="dataBar" priority="4">
      <dataBar>
        <cfvo type="min" val="0"/>
        <cfvo type="max" val="0"/>
        <color rgb="FF638EC6"/>
      </dataBar>
    </cfRule>
  </conditionalFormatting>
  <conditionalFormatting sqref="AQ21:AQ32">
    <cfRule type="dataBar" priority="3">
      <dataBar>
        <cfvo type="min" val="0"/>
        <cfvo type="max" val="0"/>
        <color rgb="FF638EC6"/>
      </dataBar>
    </cfRule>
  </conditionalFormatting>
  <conditionalFormatting sqref="BD21:BD32">
    <cfRule type="dataBar" priority="2">
      <dataBar>
        <cfvo type="min" val="0"/>
        <cfvo type="max" val="0"/>
        <color rgb="FF638EC6"/>
      </dataBar>
    </cfRule>
  </conditionalFormatting>
  <conditionalFormatting sqref="BQ21:BQ32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&amp;C&amp;"-,Grassetto"&amp;16Elezioni Comunali 2019</oddHeader>
    <oddFooter>&amp;Cpag. &amp;P di pag. &amp;N</oddFooter>
  </headerFooter>
  <colBreaks count="2" manualBreakCount="2">
    <brk id="26" max="1048575" man="1"/>
    <brk id="5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30" zoomScaleSheetLayoutView="130" workbookViewId="0">
      <selection activeCell="I1" sqref="I1"/>
    </sheetView>
  </sheetViews>
  <sheetFormatPr defaultRowHeight="1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&amp;CELEZIONI COMUNALI 2019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30" zoomScaleSheetLayoutView="130" workbookViewId="0">
      <selection activeCell="I1" sqref="I1"/>
    </sheetView>
  </sheetViews>
  <sheetFormatPr defaultRowHeight="1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&amp;CELEZIONI COMUNALI 2019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30" zoomScaleSheetLayoutView="130" workbookViewId="0">
      <selection activeCell="I1" sqref="I1"/>
    </sheetView>
  </sheetViews>
  <sheetFormatPr defaultRowHeight="1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&amp;CELEZIONI COMUNALI 2019
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30" zoomScaleSheetLayoutView="130" workbookViewId="0">
      <selection activeCell="I1" sqref="I1"/>
    </sheetView>
  </sheetViews>
  <sheetFormatPr defaultRowHeight="1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&amp;CELEZIONI COMUNALI 2019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30" zoomScaleSheetLayoutView="130" workbookViewId="0">
      <selection activeCell="I1" sqref="I1"/>
    </sheetView>
  </sheetViews>
  <sheetFormatPr defaultRowHeight="1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&amp;CELEZIONI COMUNALI 2019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30" zoomScaleSheetLayoutView="130" workbookViewId="0">
      <selection activeCell="I1" sqref="I1"/>
    </sheetView>
  </sheetViews>
  <sheetFormatPr defaultRowHeight="1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&amp;CELEZIONI COMUNALI 2019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Z34"/>
  <sheetViews>
    <sheetView view="pageBreakPreview" zoomScale="70" zoomScaleNormal="100" zoomScaleSheetLayoutView="70" workbookViewId="0">
      <selection activeCell="H4" sqref="H4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59" t="s">
        <v>22</v>
      </c>
      <c r="C1" s="159"/>
      <c r="D1" s="159"/>
      <c r="E1" s="159"/>
      <c r="F1" s="159"/>
      <c r="G1" s="159"/>
      <c r="H1" s="159"/>
      <c r="J1" s="159" t="str">
        <f t="shared" ref="J1" si="0">$B$1</f>
        <v>Sezione 1 - Torri</v>
      </c>
      <c r="K1" s="159"/>
      <c r="L1" s="159"/>
      <c r="M1" s="159"/>
      <c r="N1" s="159"/>
      <c r="O1" s="159"/>
      <c r="P1" s="159"/>
      <c r="R1" s="159" t="str">
        <f t="shared" ref="R1" si="1">$B$1</f>
        <v>Sezione 1 - Torri</v>
      </c>
      <c r="S1" s="159"/>
      <c r="T1" s="159"/>
      <c r="U1" s="159"/>
      <c r="V1" s="159"/>
      <c r="W1" s="159"/>
      <c r="X1" s="159"/>
    </row>
    <row r="2" spans="1:26" ht="21" customHeight="1">
      <c r="A2" s="91"/>
      <c r="B2" s="160" t="s">
        <v>80</v>
      </c>
      <c r="C2" s="160"/>
      <c r="D2" s="160"/>
      <c r="E2" s="160"/>
      <c r="F2" s="160"/>
      <c r="G2" s="160"/>
      <c r="H2" s="160"/>
      <c r="J2" s="160" t="s">
        <v>80</v>
      </c>
      <c r="K2" s="160"/>
      <c r="L2" s="160"/>
      <c r="M2" s="160"/>
      <c r="N2" s="160"/>
      <c r="O2" s="160"/>
      <c r="P2" s="160"/>
      <c r="R2" s="160" t="s">
        <v>80</v>
      </c>
      <c r="S2" s="160"/>
      <c r="T2" s="160"/>
      <c r="U2" s="160"/>
      <c r="V2" s="160"/>
      <c r="W2" s="160"/>
      <c r="X2" s="160"/>
    </row>
    <row r="3" spans="1:26">
      <c r="C3" s="117" t="s">
        <v>23</v>
      </c>
      <c r="D3" s="118">
        <f>'Elettori-Votanti'!B2</f>
        <v>979</v>
      </c>
      <c r="F3" s="95" t="s">
        <v>81</v>
      </c>
      <c r="G3" s="46" t="s">
        <v>8</v>
      </c>
      <c r="H3" s="47">
        <f>'Elettori-Votanti'!B25</f>
        <v>711</v>
      </c>
      <c r="K3" s="117" t="s">
        <v>23</v>
      </c>
      <c r="L3" s="118">
        <f t="shared" ref="L3:L5" si="2">D3</f>
        <v>979</v>
      </c>
      <c r="N3" s="95" t="s">
        <v>81</v>
      </c>
      <c r="O3" s="46" t="s">
        <v>8</v>
      </c>
      <c r="P3" s="47">
        <f t="shared" ref="P3:P7" si="3">H3</f>
        <v>711</v>
      </c>
      <c r="S3" s="117" t="s">
        <v>23</v>
      </c>
      <c r="T3" s="118">
        <f t="shared" ref="T3:T5" si="4">L3</f>
        <v>979</v>
      </c>
      <c r="V3" s="95" t="s">
        <v>81</v>
      </c>
      <c r="W3" s="46" t="s">
        <v>8</v>
      </c>
      <c r="X3" s="47">
        <f t="shared" ref="X3:X7" si="5">H3</f>
        <v>711</v>
      </c>
    </row>
    <row r="4" spans="1:26">
      <c r="C4" s="48" t="s">
        <v>2</v>
      </c>
      <c r="D4" s="49">
        <f>'Elettori-Votanti'!B3</f>
        <v>480</v>
      </c>
      <c r="F4" s="96" t="s">
        <v>82</v>
      </c>
      <c r="G4" s="112" t="s">
        <v>24</v>
      </c>
      <c r="H4" s="113">
        <v>7</v>
      </c>
      <c r="K4" s="48" t="s">
        <v>2</v>
      </c>
      <c r="L4" s="49">
        <f t="shared" si="2"/>
        <v>480</v>
      </c>
      <c r="N4" s="96" t="s">
        <v>82</v>
      </c>
      <c r="O4" s="112" t="s">
        <v>24</v>
      </c>
      <c r="P4" s="124">
        <f t="shared" si="3"/>
        <v>7</v>
      </c>
      <c r="S4" s="48" t="s">
        <v>2</v>
      </c>
      <c r="T4" s="49">
        <f t="shared" si="4"/>
        <v>480</v>
      </c>
      <c r="V4" s="96" t="s">
        <v>82</v>
      </c>
      <c r="W4" s="112" t="s">
        <v>24</v>
      </c>
      <c r="X4" s="124">
        <f t="shared" si="5"/>
        <v>7</v>
      </c>
    </row>
    <row r="5" spans="1:26">
      <c r="C5" s="50" t="s">
        <v>3</v>
      </c>
      <c r="D5" s="51">
        <f>'Elettori-Votanti'!B4</f>
        <v>499</v>
      </c>
      <c r="F5" s="96" t="s">
        <v>83</v>
      </c>
      <c r="G5" s="112" t="s">
        <v>25</v>
      </c>
      <c r="H5" s="113">
        <v>11</v>
      </c>
      <c r="K5" s="50" t="s">
        <v>3</v>
      </c>
      <c r="L5" s="51">
        <f t="shared" si="2"/>
        <v>499</v>
      </c>
      <c r="N5" s="96" t="s">
        <v>83</v>
      </c>
      <c r="O5" s="112" t="s">
        <v>25</v>
      </c>
      <c r="P5" s="124">
        <f t="shared" si="3"/>
        <v>11</v>
      </c>
      <c r="S5" s="50" t="s">
        <v>3</v>
      </c>
      <c r="T5" s="51">
        <f t="shared" si="4"/>
        <v>499</v>
      </c>
      <c r="V5" s="96" t="s">
        <v>83</v>
      </c>
      <c r="W5" s="112" t="s">
        <v>25</v>
      </c>
      <c r="X5" s="124">
        <f t="shared" si="5"/>
        <v>11</v>
      </c>
    </row>
    <row r="6" spans="1:26">
      <c r="C6" s="38"/>
      <c r="D6" s="119"/>
      <c r="F6" s="96" t="s">
        <v>84</v>
      </c>
      <c r="G6" s="112" t="s">
        <v>26</v>
      </c>
      <c r="H6" s="113">
        <v>0</v>
      </c>
      <c r="K6" s="38"/>
      <c r="L6" s="119"/>
      <c r="N6" s="96" t="s">
        <v>84</v>
      </c>
      <c r="O6" s="112" t="s">
        <v>26</v>
      </c>
      <c r="P6" s="124">
        <f t="shared" si="3"/>
        <v>0</v>
      </c>
      <c r="S6" s="38"/>
      <c r="T6" s="119"/>
      <c r="V6" s="96" t="s">
        <v>84</v>
      </c>
      <c r="W6" s="112" t="s">
        <v>26</v>
      </c>
      <c r="X6" s="124">
        <f t="shared" si="5"/>
        <v>0</v>
      </c>
    </row>
    <row r="7" spans="1:26">
      <c r="C7" s="100" t="s">
        <v>34</v>
      </c>
      <c r="D7" s="120">
        <f>'Elettori-Votanti'!$C$28</f>
        <v>2</v>
      </c>
      <c r="F7" s="97" t="s">
        <v>85</v>
      </c>
      <c r="G7" s="114" t="s">
        <v>27</v>
      </c>
      <c r="H7" s="115">
        <f>H3-H4-H5-H6</f>
        <v>693</v>
      </c>
      <c r="K7" s="100" t="s">
        <v>34</v>
      </c>
      <c r="L7" s="120">
        <f>'Elettori-Votanti'!$C$28</f>
        <v>2</v>
      </c>
      <c r="N7" s="97" t="s">
        <v>85</v>
      </c>
      <c r="O7" s="114" t="s">
        <v>27</v>
      </c>
      <c r="P7" s="115">
        <f t="shared" si="3"/>
        <v>693</v>
      </c>
      <c r="S7" s="100" t="s">
        <v>34</v>
      </c>
      <c r="T7" s="120">
        <f>'Elettori-Votanti'!$C$28</f>
        <v>2</v>
      </c>
      <c r="V7" s="97" t="s">
        <v>85</v>
      </c>
      <c r="W7" s="114" t="s">
        <v>27</v>
      </c>
      <c r="X7" s="115">
        <f t="shared" si="5"/>
        <v>693</v>
      </c>
    </row>
    <row r="8" spans="1:26">
      <c r="C8" s="121" t="s">
        <v>77</v>
      </c>
      <c r="D8" s="122">
        <f>'Elettori-Votanti'!B26</f>
        <v>0.72625127681307455</v>
      </c>
      <c r="F8" s="100"/>
      <c r="G8" s="59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K8" s="121" t="s">
        <v>77</v>
      </c>
      <c r="L8" s="122">
        <f>$D$8</f>
        <v>0.72625127681307455</v>
      </c>
      <c r="N8" s="100"/>
      <c r="O8" s="59" t="str">
        <f t="shared" ref="O8:P8" si="6">G8</f>
        <v/>
      </c>
      <c r="P8" s="101" t="str">
        <f t="shared" si="6"/>
        <v/>
      </c>
      <c r="S8" s="121" t="s">
        <v>77</v>
      </c>
      <c r="T8" s="122">
        <f>$D$8</f>
        <v>0.72625127681307455</v>
      </c>
      <c r="V8" s="100"/>
      <c r="W8" s="59" t="str">
        <f t="shared" ref="W8:X8" si="7">G8</f>
        <v/>
      </c>
      <c r="X8" s="101" t="str">
        <f t="shared" si="7"/>
        <v/>
      </c>
    </row>
    <row r="9" spans="1:26">
      <c r="C9" s="39"/>
      <c r="D9" s="103"/>
      <c r="F9" s="39"/>
      <c r="G9" s="102"/>
      <c r="H9" s="103"/>
      <c r="K9" s="39"/>
      <c r="L9" s="103"/>
      <c r="N9" s="39"/>
      <c r="O9" s="102"/>
      <c r="P9" s="103"/>
      <c r="S9" s="39"/>
      <c r="T9" s="103"/>
      <c r="V9" s="39"/>
      <c r="W9" s="102"/>
      <c r="X9" s="103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J13" s="160" t="s">
        <v>86</v>
      </c>
      <c r="K13" s="160"/>
      <c r="L13" s="160"/>
      <c r="M13" s="160"/>
      <c r="N13" s="160"/>
      <c r="O13" s="160"/>
      <c r="P13" s="160"/>
      <c r="R13" s="160" t="s">
        <v>86</v>
      </c>
      <c r="S13" s="160"/>
      <c r="T13" s="160"/>
      <c r="U13" s="160"/>
      <c r="V13" s="160"/>
      <c r="W13" s="160"/>
      <c r="X13" s="160"/>
    </row>
    <row r="15" spans="1:26">
      <c r="B15" s="161"/>
      <c r="C15" s="58" t="s">
        <v>19</v>
      </c>
      <c r="D15" s="165" t="s">
        <v>40</v>
      </c>
      <c r="F15" s="163"/>
      <c r="G15" s="58" t="s">
        <v>30</v>
      </c>
      <c r="H15" s="165" t="s">
        <v>40</v>
      </c>
      <c r="J15" s="161"/>
      <c r="K15" s="106" t="s">
        <v>31</v>
      </c>
      <c r="L15" s="165" t="s">
        <v>40</v>
      </c>
      <c r="N15" s="163"/>
      <c r="O15" s="106" t="s">
        <v>32</v>
      </c>
      <c r="P15" s="165" t="s">
        <v>40</v>
      </c>
      <c r="R15" s="161"/>
      <c r="S15" s="106" t="s">
        <v>102</v>
      </c>
      <c r="T15" s="165" t="s">
        <v>40</v>
      </c>
      <c r="V15" s="163"/>
      <c r="W15" s="106" t="s">
        <v>103</v>
      </c>
      <c r="X15" s="165" t="s">
        <v>40</v>
      </c>
      <c r="Z15" s="165" t="s">
        <v>40</v>
      </c>
    </row>
    <row r="16" spans="1:26" ht="9.75" customHeight="1">
      <c r="B16" s="162"/>
      <c r="C16" s="105" t="s">
        <v>95</v>
      </c>
      <c r="D16" s="166"/>
      <c r="F16" s="164"/>
      <c r="G16" s="105" t="s">
        <v>95</v>
      </c>
      <c r="H16" s="166"/>
      <c r="J16" s="162"/>
      <c r="K16" s="105" t="s">
        <v>95</v>
      </c>
      <c r="L16" s="166"/>
      <c r="N16" s="164"/>
      <c r="O16" s="105" t="s">
        <v>95</v>
      </c>
      <c r="P16" s="166"/>
      <c r="R16" s="162"/>
      <c r="S16" s="105" t="s">
        <v>95</v>
      </c>
      <c r="T16" s="166"/>
      <c r="V16" s="164"/>
      <c r="W16" s="105" t="s">
        <v>95</v>
      </c>
      <c r="X16" s="166"/>
      <c r="Z16" s="166"/>
    </row>
    <row r="17" spans="2:26" ht="30.75" customHeight="1">
      <c r="B17" s="39"/>
      <c r="C17" s="56" t="s">
        <v>94</v>
      </c>
      <c r="D17" s="57">
        <v>54</v>
      </c>
      <c r="F17" s="39"/>
      <c r="G17" s="56" t="s">
        <v>57</v>
      </c>
      <c r="H17" s="57">
        <v>278</v>
      </c>
      <c r="J17" s="39"/>
      <c r="K17" s="56" t="s">
        <v>74</v>
      </c>
      <c r="L17" s="57">
        <v>149</v>
      </c>
      <c r="N17" s="39"/>
      <c r="O17" s="56" t="s">
        <v>104</v>
      </c>
      <c r="P17" s="57">
        <v>54</v>
      </c>
      <c r="R17" s="39"/>
      <c r="S17" s="56" t="s">
        <v>53</v>
      </c>
      <c r="T17" s="57">
        <v>158</v>
      </c>
      <c r="V17" s="39"/>
      <c r="W17" s="107" t="s">
        <v>87</v>
      </c>
      <c r="X17" s="57">
        <v>0</v>
      </c>
      <c r="Z17" s="73">
        <f>D17+H17+L17+P17+T17+X17</f>
        <v>693</v>
      </c>
    </row>
    <row r="18" spans="2:26">
      <c r="C18" s="54" t="s">
        <v>33</v>
      </c>
      <c r="D18" s="55">
        <f>D17/$H$7</f>
        <v>7.792207792207792E-2</v>
      </c>
      <c r="G18" s="54" t="s">
        <v>33</v>
      </c>
      <c r="H18" s="55">
        <f>H17/$H$7</f>
        <v>0.40115440115440115</v>
      </c>
      <c r="K18" s="54" t="s">
        <v>33</v>
      </c>
      <c r="L18" s="55">
        <f>L17/$H$7</f>
        <v>0.21500721500721501</v>
      </c>
      <c r="O18" s="54" t="s">
        <v>33</v>
      </c>
      <c r="P18" s="55">
        <f>P17/$H$7</f>
        <v>7.792207792207792E-2</v>
      </c>
      <c r="S18" s="54" t="s">
        <v>33</v>
      </c>
      <c r="T18" s="55">
        <f>T17/$H$7</f>
        <v>0.227994227994228</v>
      </c>
      <c r="W18" s="54" t="s">
        <v>33</v>
      </c>
      <c r="X18" s="55">
        <f>X17/$H$7</f>
        <v>0</v>
      </c>
      <c r="Z18" s="125"/>
    </row>
    <row r="19" spans="2:26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</row>
    <row r="20" spans="2:26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</row>
    <row r="21" spans="2:26">
      <c r="B21" s="43">
        <v>1</v>
      </c>
      <c r="C21" s="46" t="s">
        <v>54</v>
      </c>
      <c r="D21" s="44">
        <v>2</v>
      </c>
      <c r="F21" s="43">
        <v>1</v>
      </c>
      <c r="G21" s="46" t="s">
        <v>66</v>
      </c>
      <c r="H21" s="44">
        <v>13</v>
      </c>
      <c r="J21" s="43">
        <v>1</v>
      </c>
      <c r="K21" s="46" t="s">
        <v>105</v>
      </c>
      <c r="L21" s="44">
        <v>9</v>
      </c>
      <c r="N21" s="43">
        <v>1</v>
      </c>
      <c r="O21" s="46" t="s">
        <v>113</v>
      </c>
      <c r="P21" s="44">
        <v>9</v>
      </c>
      <c r="R21" s="43">
        <v>1</v>
      </c>
      <c r="S21" s="46" t="s">
        <v>120</v>
      </c>
      <c r="T21" s="44">
        <v>4</v>
      </c>
      <c r="V21" s="43">
        <v>1</v>
      </c>
      <c r="W21" s="108" t="s">
        <v>87</v>
      </c>
      <c r="X21" s="44"/>
    </row>
    <row r="22" spans="2:26">
      <c r="B22" s="35">
        <v>2</v>
      </c>
      <c r="C22" s="52" t="s">
        <v>93</v>
      </c>
      <c r="D22" s="42">
        <v>2</v>
      </c>
      <c r="F22" s="35">
        <v>2</v>
      </c>
      <c r="G22" s="52" t="s">
        <v>96</v>
      </c>
      <c r="H22" s="42">
        <v>12</v>
      </c>
      <c r="J22" s="35">
        <v>2</v>
      </c>
      <c r="K22" s="98" t="s">
        <v>106</v>
      </c>
      <c r="L22" s="42">
        <v>5</v>
      </c>
      <c r="N22" s="35">
        <v>2</v>
      </c>
      <c r="O22" s="98" t="s">
        <v>114</v>
      </c>
      <c r="P22" s="42">
        <v>1</v>
      </c>
      <c r="R22" s="35">
        <v>2</v>
      </c>
      <c r="S22" s="98" t="s">
        <v>130</v>
      </c>
      <c r="T22" s="42">
        <v>3</v>
      </c>
      <c r="V22" s="35">
        <v>2</v>
      </c>
      <c r="W22" s="109" t="s">
        <v>87</v>
      </c>
      <c r="X22" s="42"/>
    </row>
    <row r="23" spans="2:26">
      <c r="B23" s="35">
        <v>3</v>
      </c>
      <c r="C23" s="52" t="s">
        <v>55</v>
      </c>
      <c r="D23" s="44">
        <v>1</v>
      </c>
      <c r="F23" s="35">
        <v>3</v>
      </c>
      <c r="G23" s="52" t="s">
        <v>67</v>
      </c>
      <c r="H23" s="44">
        <v>7</v>
      </c>
      <c r="J23" s="35">
        <v>3</v>
      </c>
      <c r="K23" s="98" t="s">
        <v>107</v>
      </c>
      <c r="L23" s="44">
        <v>4</v>
      </c>
      <c r="N23" s="35">
        <v>3</v>
      </c>
      <c r="O23" s="98" t="s">
        <v>61</v>
      </c>
      <c r="P23" s="44">
        <v>8</v>
      </c>
      <c r="R23" s="35">
        <v>3</v>
      </c>
      <c r="S23" s="98" t="s">
        <v>121</v>
      </c>
      <c r="T23" s="44">
        <v>8</v>
      </c>
      <c r="V23" s="35">
        <v>3</v>
      </c>
      <c r="W23" s="109" t="s">
        <v>87</v>
      </c>
      <c r="X23" s="44"/>
    </row>
    <row r="24" spans="2:26">
      <c r="B24" s="35">
        <v>4</v>
      </c>
      <c r="C24" s="52" t="s">
        <v>92</v>
      </c>
      <c r="D24" s="42">
        <v>5</v>
      </c>
      <c r="F24" s="35">
        <v>4</v>
      </c>
      <c r="G24" s="52" t="s">
        <v>97</v>
      </c>
      <c r="H24" s="42">
        <v>20</v>
      </c>
      <c r="J24" s="35">
        <v>4</v>
      </c>
      <c r="K24" s="98" t="s">
        <v>108</v>
      </c>
      <c r="L24" s="42">
        <v>19</v>
      </c>
      <c r="N24" s="35">
        <v>4</v>
      </c>
      <c r="O24" s="98" t="s">
        <v>63</v>
      </c>
      <c r="P24" s="42">
        <v>9</v>
      </c>
      <c r="R24" s="35">
        <v>4</v>
      </c>
      <c r="S24" s="98" t="s">
        <v>58</v>
      </c>
      <c r="T24" s="42">
        <v>3</v>
      </c>
      <c r="V24" s="35">
        <v>4</v>
      </c>
      <c r="W24" s="109" t="s">
        <v>87</v>
      </c>
      <c r="X24" s="42"/>
    </row>
    <row r="25" spans="2:26">
      <c r="B25" s="35">
        <v>5</v>
      </c>
      <c r="C25" s="52" t="s">
        <v>91</v>
      </c>
      <c r="D25" s="44">
        <v>0</v>
      </c>
      <c r="F25" s="35">
        <v>5</v>
      </c>
      <c r="G25" s="52" t="s">
        <v>98</v>
      </c>
      <c r="H25" s="44">
        <v>0</v>
      </c>
      <c r="J25" s="35">
        <v>5</v>
      </c>
      <c r="K25" s="98" t="s">
        <v>109</v>
      </c>
      <c r="L25" s="44">
        <v>5</v>
      </c>
      <c r="N25" s="35">
        <v>5</v>
      </c>
      <c r="O25" s="98" t="s">
        <v>115</v>
      </c>
      <c r="P25" s="44">
        <v>0</v>
      </c>
      <c r="R25" s="35">
        <v>5</v>
      </c>
      <c r="S25" s="98" t="s">
        <v>122</v>
      </c>
      <c r="T25" s="44">
        <v>0</v>
      </c>
      <c r="V25" s="35">
        <v>5</v>
      </c>
      <c r="W25" s="109" t="s">
        <v>87</v>
      </c>
      <c r="X25" s="44"/>
    </row>
    <row r="26" spans="2:26">
      <c r="B26" s="35">
        <v>6</v>
      </c>
      <c r="C26" s="52" t="s">
        <v>90</v>
      </c>
      <c r="D26" s="42">
        <v>0</v>
      </c>
      <c r="F26" s="35">
        <v>6</v>
      </c>
      <c r="G26" s="52" t="s">
        <v>99</v>
      </c>
      <c r="H26" s="42">
        <v>4</v>
      </c>
      <c r="J26" s="35">
        <v>6</v>
      </c>
      <c r="K26" s="98" t="s">
        <v>110</v>
      </c>
      <c r="L26" s="42">
        <v>15</v>
      </c>
      <c r="N26" s="35">
        <v>6</v>
      </c>
      <c r="O26" s="98" t="s">
        <v>116</v>
      </c>
      <c r="P26" s="42">
        <v>0</v>
      </c>
      <c r="R26" s="35">
        <v>6</v>
      </c>
      <c r="S26" s="98" t="s">
        <v>123</v>
      </c>
      <c r="T26" s="42">
        <v>14</v>
      </c>
      <c r="V26" s="35">
        <v>6</v>
      </c>
      <c r="W26" s="109" t="s">
        <v>87</v>
      </c>
      <c r="X26" s="42"/>
    </row>
    <row r="27" spans="2:26">
      <c r="B27" s="35">
        <v>7</v>
      </c>
      <c r="C27" s="52" t="s">
        <v>52</v>
      </c>
      <c r="D27" s="44">
        <v>5</v>
      </c>
      <c r="F27" s="35">
        <v>7</v>
      </c>
      <c r="G27" s="52" t="s">
        <v>100</v>
      </c>
      <c r="H27" s="44">
        <v>40</v>
      </c>
      <c r="J27" s="35">
        <v>7</v>
      </c>
      <c r="K27" s="98" t="s">
        <v>111</v>
      </c>
      <c r="L27" s="44">
        <v>23</v>
      </c>
      <c r="N27" s="35">
        <v>7</v>
      </c>
      <c r="O27" s="98" t="s">
        <v>117</v>
      </c>
      <c r="P27" s="44">
        <v>0</v>
      </c>
      <c r="R27" s="35">
        <v>7</v>
      </c>
      <c r="S27" s="98" t="s">
        <v>124</v>
      </c>
      <c r="T27" s="44">
        <v>13</v>
      </c>
      <c r="V27" s="35">
        <v>7</v>
      </c>
      <c r="W27" s="109" t="s">
        <v>87</v>
      </c>
      <c r="X27" s="44"/>
    </row>
    <row r="28" spans="2:26">
      <c r="B28" s="35">
        <v>8</v>
      </c>
      <c r="C28" s="52" t="s">
        <v>89</v>
      </c>
      <c r="D28" s="42">
        <v>0</v>
      </c>
      <c r="F28" s="35">
        <v>8</v>
      </c>
      <c r="G28" s="52" t="s">
        <v>69</v>
      </c>
      <c r="H28" s="42">
        <v>9</v>
      </c>
      <c r="J28" s="35">
        <v>8</v>
      </c>
      <c r="K28" s="98" t="s">
        <v>59</v>
      </c>
      <c r="L28" s="42">
        <v>2</v>
      </c>
      <c r="N28" s="35">
        <v>8</v>
      </c>
      <c r="O28" s="98" t="s">
        <v>62</v>
      </c>
      <c r="P28" s="42">
        <v>1</v>
      </c>
      <c r="R28" s="35">
        <v>8</v>
      </c>
      <c r="S28" s="98" t="s">
        <v>125</v>
      </c>
      <c r="T28" s="42">
        <v>0</v>
      </c>
      <c r="V28" s="35">
        <v>8</v>
      </c>
      <c r="W28" s="109" t="s">
        <v>87</v>
      </c>
      <c r="X28" s="42"/>
    </row>
    <row r="29" spans="2:26">
      <c r="B29" s="35">
        <v>9</v>
      </c>
      <c r="C29" s="52" t="s">
        <v>88</v>
      </c>
      <c r="D29" s="44">
        <v>0</v>
      </c>
      <c r="F29" s="35">
        <v>9</v>
      </c>
      <c r="G29" s="52" t="s">
        <v>68</v>
      </c>
      <c r="H29" s="44">
        <v>35</v>
      </c>
      <c r="J29" s="35">
        <v>9</v>
      </c>
      <c r="K29" s="98" t="s">
        <v>70</v>
      </c>
      <c r="L29" s="44">
        <v>4</v>
      </c>
      <c r="N29" s="35">
        <v>9</v>
      </c>
      <c r="O29" s="98" t="s">
        <v>64</v>
      </c>
      <c r="P29" s="44">
        <v>1</v>
      </c>
      <c r="R29" s="35">
        <v>9</v>
      </c>
      <c r="S29" s="98" t="s">
        <v>126</v>
      </c>
      <c r="T29" s="44">
        <v>0</v>
      </c>
      <c r="V29" s="35">
        <v>9</v>
      </c>
      <c r="W29" s="109" t="s">
        <v>87</v>
      </c>
      <c r="X29" s="44"/>
    </row>
    <row r="30" spans="2:26">
      <c r="B30" s="35">
        <v>10</v>
      </c>
      <c r="C30" s="52" t="s">
        <v>56</v>
      </c>
      <c r="D30" s="42">
        <v>0</v>
      </c>
      <c r="F30" s="35">
        <v>10</v>
      </c>
      <c r="G30" s="52" t="s">
        <v>101</v>
      </c>
      <c r="H30" s="42">
        <v>9</v>
      </c>
      <c r="J30" s="35">
        <v>10</v>
      </c>
      <c r="K30" s="98" t="s">
        <v>60</v>
      </c>
      <c r="L30" s="42">
        <v>2</v>
      </c>
      <c r="N30" s="35">
        <v>10</v>
      </c>
      <c r="O30" s="98" t="s">
        <v>118</v>
      </c>
      <c r="P30" s="42">
        <v>0</v>
      </c>
      <c r="R30" s="35">
        <v>10</v>
      </c>
      <c r="S30" s="98" t="s">
        <v>127</v>
      </c>
      <c r="T30" s="42">
        <v>6</v>
      </c>
      <c r="V30" s="35">
        <v>10</v>
      </c>
      <c r="W30" s="109" t="s">
        <v>87</v>
      </c>
      <c r="X30" s="42"/>
    </row>
    <row r="31" spans="2:26">
      <c r="B31" s="35">
        <v>11</v>
      </c>
      <c r="C31" s="104" t="s">
        <v>87</v>
      </c>
      <c r="D31" s="44"/>
      <c r="F31" s="35">
        <v>11</v>
      </c>
      <c r="G31" s="52" t="s">
        <v>72</v>
      </c>
      <c r="H31" s="44">
        <v>16</v>
      </c>
      <c r="J31" s="35">
        <v>11</v>
      </c>
      <c r="K31" s="98" t="s">
        <v>71</v>
      </c>
      <c r="L31" s="44">
        <v>5</v>
      </c>
      <c r="N31" s="35">
        <v>11</v>
      </c>
      <c r="O31" s="98" t="s">
        <v>119</v>
      </c>
      <c r="P31" s="44">
        <v>0</v>
      </c>
      <c r="R31" s="35">
        <v>11</v>
      </c>
      <c r="S31" s="98" t="s">
        <v>128</v>
      </c>
      <c r="T31" s="44">
        <v>2</v>
      </c>
      <c r="V31" s="35">
        <v>11</v>
      </c>
      <c r="W31" s="109" t="s">
        <v>87</v>
      </c>
      <c r="X31" s="44"/>
    </row>
    <row r="32" spans="2:26">
      <c r="B32" s="35">
        <v>12</v>
      </c>
      <c r="C32" s="104" t="s">
        <v>87</v>
      </c>
      <c r="D32" s="42"/>
      <c r="F32" s="35">
        <v>12</v>
      </c>
      <c r="G32" s="53" t="s">
        <v>73</v>
      </c>
      <c r="H32" s="42">
        <v>24</v>
      </c>
      <c r="J32" s="35">
        <v>12</v>
      </c>
      <c r="K32" s="99" t="s">
        <v>112</v>
      </c>
      <c r="L32" s="42">
        <v>7</v>
      </c>
      <c r="N32" s="35">
        <v>12</v>
      </c>
      <c r="O32" s="99" t="s">
        <v>65</v>
      </c>
      <c r="P32" s="42">
        <v>0</v>
      </c>
      <c r="R32" s="35">
        <v>12</v>
      </c>
      <c r="S32" s="99" t="s">
        <v>129</v>
      </c>
      <c r="T32" s="42">
        <v>10</v>
      </c>
      <c r="V32" s="35">
        <v>12</v>
      </c>
      <c r="W32" s="110" t="s">
        <v>87</v>
      </c>
      <c r="X32" s="42"/>
      <c r="Z32" s="126" t="s">
        <v>132</v>
      </c>
    </row>
    <row r="33" spans="2:26">
      <c r="B33" s="37"/>
      <c r="C33" s="111" t="s">
        <v>29</v>
      </c>
      <c r="D33" s="41">
        <f>SUM(D21:D32)</f>
        <v>15</v>
      </c>
      <c r="F33" s="37"/>
      <c r="G33" s="111" t="s">
        <v>29</v>
      </c>
      <c r="H33" s="36">
        <f>SUM(H21:H32)</f>
        <v>189</v>
      </c>
      <c r="J33" s="37"/>
      <c r="K33" s="111" t="s">
        <v>29</v>
      </c>
      <c r="L33" s="41">
        <f>SUM(L21:L32)</f>
        <v>100</v>
      </c>
      <c r="N33" s="37"/>
      <c r="O33" s="111" t="s">
        <v>29</v>
      </c>
      <c r="P33" s="36">
        <f>SUM(P21:P32)</f>
        <v>29</v>
      </c>
      <c r="R33" s="37"/>
      <c r="S33" s="111" t="s">
        <v>29</v>
      </c>
      <c r="T33" s="41">
        <f>SUM(T21:T32)</f>
        <v>63</v>
      </c>
      <c r="V33" s="37"/>
      <c r="W33" s="111" t="s">
        <v>29</v>
      </c>
      <c r="X33" s="41">
        <f>SUM(X21:X32)</f>
        <v>0</v>
      </c>
      <c r="Z33" s="127">
        <f>D33+H33+L33+P33+T33+X33</f>
        <v>396</v>
      </c>
    </row>
    <row r="34" spans="2:26">
      <c r="C34" s="60" t="str">
        <f>IF(D33&gt;(D17*$D$7),"Err.: pref. oltre voti di lista","")</f>
        <v/>
      </c>
      <c r="G34" s="60" t="str">
        <f>IF(H33&gt;(H17*$D$7),"Err.: pref. oltre voti di lista","")</f>
        <v/>
      </c>
      <c r="K34" s="60" t="str">
        <f>IF(L33&gt;(L17*$D$7),"Err.: pref. oltre voti di lista","")</f>
        <v/>
      </c>
      <c r="O34" s="60" t="str">
        <f>IF(P33&gt;(P17*$D$7),"Err.: pref. oltre voti di lista","")</f>
        <v/>
      </c>
      <c r="S34" s="60" t="str">
        <f>IF(T33&gt;(T17*$D$7),"Err.: pref. oltre voti di lista","")</f>
        <v/>
      </c>
      <c r="W34" s="60" t="str">
        <f>IF(X33&gt;(X17*$D$7),"Err.: pref. oltre voti di lista","")</f>
        <v/>
      </c>
    </row>
  </sheetData>
  <sheetProtection sheet="1" objects="1" scenarios="1"/>
  <mergeCells count="22">
    <mergeCell ref="Z15:Z16"/>
    <mergeCell ref="R1:X1"/>
    <mergeCell ref="R2:X2"/>
    <mergeCell ref="R13:X13"/>
    <mergeCell ref="R15:R16"/>
    <mergeCell ref="T15:T16"/>
    <mergeCell ref="V15:V16"/>
    <mergeCell ref="X15:X16"/>
    <mergeCell ref="J1:P1"/>
    <mergeCell ref="J2:P2"/>
    <mergeCell ref="J13:P13"/>
    <mergeCell ref="J15:J16"/>
    <mergeCell ref="L15:L16"/>
    <mergeCell ref="N15:N16"/>
    <mergeCell ref="P15:P16"/>
    <mergeCell ref="B1:H1"/>
    <mergeCell ref="B2:H2"/>
    <mergeCell ref="B13:H13"/>
    <mergeCell ref="B15:B16"/>
    <mergeCell ref="F15:F16"/>
    <mergeCell ref="H15:H16"/>
    <mergeCell ref="D15:D16"/>
  </mergeCells>
  <conditionalFormatting sqref="G8:H8 O8:P8 W8:X8">
    <cfRule type="notContainsBlanks" dxfId="22" priority="43">
      <formula>LEN(TRIM(G8))&gt;0</formula>
    </cfRule>
  </conditionalFormatting>
  <conditionalFormatting sqref="C34 G34 K34 O34 S34 W34">
    <cfRule type="notContainsBlanks" dxfId="21" priority="41">
      <formula>LEN(TRIM(C34))&gt;0</formula>
    </cfRule>
  </conditionalFormatting>
  <conditionalFormatting sqref="H17 D17 L17 P17 T17 X17">
    <cfRule type="dataBar" priority="8">
      <dataBar>
        <cfvo type="min" val="0"/>
        <cfvo type="max" val="0"/>
        <color rgb="FFFFB628"/>
      </dataBar>
    </cfRule>
  </conditionalFormatting>
  <conditionalFormatting sqref="D21:D32">
    <cfRule type="dataBar" priority="7">
      <dataBar>
        <cfvo type="min" val="0"/>
        <cfvo type="max" val="0"/>
        <color rgb="FF638EC6"/>
      </dataBar>
    </cfRule>
  </conditionalFormatting>
  <conditionalFormatting sqref="H21:H32">
    <cfRule type="dataBar" priority="6">
      <dataBar>
        <cfvo type="min" val="0"/>
        <cfvo type="max" val="0"/>
        <color rgb="FF638EC6"/>
      </dataBar>
    </cfRule>
  </conditionalFormatting>
  <conditionalFormatting sqref="L21:L32">
    <cfRule type="dataBar" priority="5">
      <dataBar>
        <cfvo type="min" val="0"/>
        <cfvo type="max" val="0"/>
        <color rgb="FF638EC6"/>
      </dataBar>
    </cfRule>
  </conditionalFormatting>
  <conditionalFormatting sqref="P21:P32">
    <cfRule type="dataBar" priority="4">
      <dataBar>
        <cfvo type="min" val="0"/>
        <cfvo type="max" val="0"/>
        <color rgb="FF638EC6"/>
      </dataBar>
    </cfRule>
  </conditionalFormatting>
  <conditionalFormatting sqref="T21:T32">
    <cfRule type="dataBar" priority="3">
      <dataBar>
        <cfvo type="min" val="0"/>
        <cfvo type="max" val="0"/>
        <color rgb="FF638EC6"/>
      </dataBar>
    </cfRule>
  </conditionalFormatting>
  <conditionalFormatting sqref="X21:X32">
    <cfRule type="dataBar" priority="2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30" zoomScaleSheetLayoutView="130" workbookViewId="0">
      <selection activeCell="I1" sqref="I1"/>
    </sheetView>
  </sheetViews>
  <sheetFormatPr defaultRowHeight="1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&amp;CELEZIONI COMUNALI 2019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30" zoomScaleSheetLayoutView="130" workbookViewId="0">
      <selection activeCell="I1" sqref="I1"/>
    </sheetView>
  </sheetViews>
  <sheetFormatPr defaultRowHeight="1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&amp;CELEZIONI COMUNALI 2019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Z34"/>
  <sheetViews>
    <sheetView view="pageBreakPreview" zoomScale="70" zoomScaleNormal="100" zoomScaleSheetLayoutView="70" workbookViewId="0">
      <selection activeCell="J12" sqref="J12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59" t="s">
        <v>35</v>
      </c>
      <c r="C1" s="159"/>
      <c r="D1" s="159"/>
      <c r="E1" s="159"/>
      <c r="F1" s="159"/>
      <c r="G1" s="159"/>
      <c r="H1" s="159"/>
      <c r="J1" s="159" t="str">
        <f t="shared" ref="J1" si="0">$B$1</f>
        <v>Sezione 2 - Arcugnano</v>
      </c>
      <c r="K1" s="159"/>
      <c r="L1" s="159"/>
      <c r="M1" s="159"/>
      <c r="N1" s="159"/>
      <c r="O1" s="159"/>
      <c r="P1" s="159"/>
      <c r="R1" s="159" t="str">
        <f t="shared" ref="R1" si="1">$B$1</f>
        <v>Sezione 2 - Arcugnano</v>
      </c>
      <c r="S1" s="159"/>
      <c r="T1" s="159"/>
      <c r="U1" s="159"/>
      <c r="V1" s="159"/>
      <c r="W1" s="159"/>
      <c r="X1" s="159"/>
    </row>
    <row r="2" spans="1:26" ht="21" customHeight="1">
      <c r="A2" s="91"/>
      <c r="B2" s="160" t="s">
        <v>80</v>
      </c>
      <c r="C2" s="160"/>
      <c r="D2" s="160"/>
      <c r="E2" s="160"/>
      <c r="F2" s="160"/>
      <c r="G2" s="160"/>
      <c r="H2" s="160"/>
      <c r="J2" s="160" t="s">
        <v>80</v>
      </c>
      <c r="K2" s="160"/>
      <c r="L2" s="160"/>
      <c r="M2" s="160"/>
      <c r="N2" s="160"/>
      <c r="O2" s="160"/>
      <c r="P2" s="160"/>
      <c r="R2" s="160" t="s">
        <v>80</v>
      </c>
      <c r="S2" s="160"/>
      <c r="T2" s="160"/>
      <c r="U2" s="160"/>
      <c r="V2" s="160"/>
      <c r="W2" s="160"/>
      <c r="X2" s="160"/>
    </row>
    <row r="3" spans="1:26">
      <c r="C3" s="117" t="s">
        <v>23</v>
      </c>
      <c r="D3" s="118">
        <f>'Elettori-Votanti'!C2</f>
        <v>731</v>
      </c>
      <c r="F3" s="95" t="s">
        <v>81</v>
      </c>
      <c r="G3" s="46" t="s">
        <v>8</v>
      </c>
      <c r="H3" s="47">
        <f>'Elettori-Votanti'!C25</f>
        <v>550</v>
      </c>
      <c r="K3" s="117" t="s">
        <v>23</v>
      </c>
      <c r="L3" s="118">
        <f t="shared" ref="L3:L5" si="2">D3</f>
        <v>731</v>
      </c>
      <c r="N3" s="95" t="s">
        <v>81</v>
      </c>
      <c r="O3" s="46" t="s">
        <v>8</v>
      </c>
      <c r="P3" s="47">
        <f t="shared" ref="P3:P7" si="3">H3</f>
        <v>550</v>
      </c>
      <c r="S3" s="117" t="s">
        <v>23</v>
      </c>
      <c r="T3" s="118">
        <f t="shared" ref="T3:T5" si="4">L3</f>
        <v>731</v>
      </c>
      <c r="V3" s="95" t="s">
        <v>81</v>
      </c>
      <c r="W3" s="46" t="s">
        <v>8</v>
      </c>
      <c r="X3" s="47">
        <f t="shared" ref="X3:X7" si="5">H3</f>
        <v>550</v>
      </c>
    </row>
    <row r="4" spans="1:26">
      <c r="C4" s="48" t="s">
        <v>2</v>
      </c>
      <c r="D4" s="49">
        <f>'Elettori-Votanti'!C3</f>
        <v>357</v>
      </c>
      <c r="F4" s="96" t="s">
        <v>82</v>
      </c>
      <c r="G4" s="112" t="s">
        <v>24</v>
      </c>
      <c r="H4" s="113">
        <v>5</v>
      </c>
      <c r="K4" s="48" t="s">
        <v>2</v>
      </c>
      <c r="L4" s="49">
        <f t="shared" si="2"/>
        <v>357</v>
      </c>
      <c r="N4" s="96" t="s">
        <v>82</v>
      </c>
      <c r="O4" s="112" t="s">
        <v>24</v>
      </c>
      <c r="P4" s="124">
        <v>0</v>
      </c>
      <c r="S4" s="48" t="s">
        <v>2</v>
      </c>
      <c r="T4" s="49">
        <f t="shared" si="4"/>
        <v>357</v>
      </c>
      <c r="V4" s="96" t="s">
        <v>82</v>
      </c>
      <c r="W4" s="112" t="s">
        <v>24</v>
      </c>
      <c r="X4" s="124">
        <f t="shared" si="5"/>
        <v>5</v>
      </c>
    </row>
    <row r="5" spans="1:26">
      <c r="C5" s="50" t="s">
        <v>3</v>
      </c>
      <c r="D5" s="51">
        <f>'Elettori-Votanti'!C4</f>
        <v>374</v>
      </c>
      <c r="F5" s="96" t="s">
        <v>83</v>
      </c>
      <c r="G5" s="112" t="s">
        <v>25</v>
      </c>
      <c r="H5" s="113">
        <v>8</v>
      </c>
      <c r="K5" s="50" t="s">
        <v>3</v>
      </c>
      <c r="L5" s="51">
        <f t="shared" si="2"/>
        <v>374</v>
      </c>
      <c r="N5" s="96" t="s">
        <v>83</v>
      </c>
      <c r="O5" s="112" t="s">
        <v>25</v>
      </c>
      <c r="P5" s="124">
        <v>0</v>
      </c>
      <c r="S5" s="50" t="s">
        <v>3</v>
      </c>
      <c r="T5" s="51">
        <f t="shared" si="4"/>
        <v>374</v>
      </c>
      <c r="V5" s="96" t="s">
        <v>83</v>
      </c>
      <c r="W5" s="112" t="s">
        <v>25</v>
      </c>
      <c r="X5" s="124">
        <f t="shared" si="5"/>
        <v>8</v>
      </c>
    </row>
    <row r="6" spans="1:26">
      <c r="C6" s="38"/>
      <c r="D6" s="119"/>
      <c r="F6" s="96" t="s">
        <v>84</v>
      </c>
      <c r="G6" s="112" t="s">
        <v>26</v>
      </c>
      <c r="H6" s="113">
        <v>0</v>
      </c>
      <c r="K6" s="38"/>
      <c r="L6" s="119"/>
      <c r="N6" s="96" t="s">
        <v>84</v>
      </c>
      <c r="O6" s="112" t="s">
        <v>26</v>
      </c>
      <c r="P6" s="124">
        <f t="shared" si="3"/>
        <v>0</v>
      </c>
      <c r="S6" s="38"/>
      <c r="T6" s="119"/>
      <c r="V6" s="96" t="s">
        <v>84</v>
      </c>
      <c r="W6" s="112" t="s">
        <v>26</v>
      </c>
      <c r="X6" s="124">
        <f t="shared" si="5"/>
        <v>0</v>
      </c>
    </row>
    <row r="7" spans="1:26">
      <c r="C7" s="100" t="s">
        <v>34</v>
      </c>
      <c r="D7" s="120">
        <f>'Elettori-Votanti'!$C$28</f>
        <v>2</v>
      </c>
      <c r="F7" s="97" t="s">
        <v>85</v>
      </c>
      <c r="G7" s="114" t="s">
        <v>27</v>
      </c>
      <c r="H7" s="115">
        <f>H3-H4-H5-H6</f>
        <v>537</v>
      </c>
      <c r="K7" s="100" t="s">
        <v>34</v>
      </c>
      <c r="L7" s="120">
        <f>'Elettori-Votanti'!$C$28</f>
        <v>2</v>
      </c>
      <c r="N7" s="97" t="s">
        <v>85</v>
      </c>
      <c r="O7" s="114" t="s">
        <v>27</v>
      </c>
      <c r="P7" s="115">
        <f t="shared" si="3"/>
        <v>537</v>
      </c>
      <c r="S7" s="100" t="s">
        <v>34</v>
      </c>
      <c r="T7" s="120">
        <f>'Elettori-Votanti'!$C$28</f>
        <v>2</v>
      </c>
      <c r="V7" s="97" t="s">
        <v>85</v>
      </c>
      <c r="W7" s="114" t="s">
        <v>27</v>
      </c>
      <c r="X7" s="115">
        <f t="shared" si="5"/>
        <v>537</v>
      </c>
    </row>
    <row r="8" spans="1:26">
      <c r="C8" s="121" t="s">
        <v>77</v>
      </c>
      <c r="D8" s="122">
        <f>'Elettori-Votanti'!C26</f>
        <v>0.75239398084815323</v>
      </c>
      <c r="F8" s="100"/>
      <c r="G8" s="59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K8" s="121" t="s">
        <v>77</v>
      </c>
      <c r="L8" s="122">
        <f>$D$8</f>
        <v>0.75239398084815323</v>
      </c>
      <c r="N8" s="100"/>
      <c r="O8" s="59" t="str">
        <f t="shared" ref="O8:P8" si="6">G8</f>
        <v/>
      </c>
      <c r="P8" s="101" t="str">
        <f t="shared" si="6"/>
        <v/>
      </c>
      <c r="S8" s="121" t="s">
        <v>77</v>
      </c>
      <c r="T8" s="122">
        <f>$D$8</f>
        <v>0.75239398084815323</v>
      </c>
      <c r="V8" s="100"/>
      <c r="W8" s="59" t="str">
        <f t="shared" ref="W8:X8" si="7">G8</f>
        <v/>
      </c>
      <c r="X8" s="101" t="str">
        <f t="shared" si="7"/>
        <v/>
      </c>
    </row>
    <row r="9" spans="1:26">
      <c r="C9" s="39"/>
      <c r="D9" s="103"/>
      <c r="F9" s="39"/>
      <c r="G9" s="102"/>
      <c r="H9" s="103"/>
      <c r="K9" s="39"/>
      <c r="L9" s="103"/>
      <c r="N9" s="39"/>
      <c r="O9" s="102"/>
      <c r="P9" s="103"/>
      <c r="S9" s="39"/>
      <c r="T9" s="103"/>
      <c r="V9" s="39"/>
      <c r="W9" s="102"/>
      <c r="X9" s="103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J13" s="160" t="s">
        <v>86</v>
      </c>
      <c r="K13" s="160"/>
      <c r="L13" s="160"/>
      <c r="M13" s="160"/>
      <c r="N13" s="160"/>
      <c r="O13" s="160"/>
      <c r="P13" s="160"/>
      <c r="R13" s="160" t="s">
        <v>86</v>
      </c>
      <c r="S13" s="160"/>
      <c r="T13" s="160"/>
      <c r="U13" s="160"/>
      <c r="V13" s="160"/>
      <c r="W13" s="160"/>
      <c r="X13" s="160"/>
    </row>
    <row r="15" spans="1:26">
      <c r="B15" s="161"/>
      <c r="C15" s="58" t="s">
        <v>19</v>
      </c>
      <c r="D15" s="165" t="s">
        <v>40</v>
      </c>
      <c r="F15" s="163"/>
      <c r="G15" s="58" t="s">
        <v>30</v>
      </c>
      <c r="H15" s="165" t="s">
        <v>40</v>
      </c>
      <c r="J15" s="161"/>
      <c r="K15" s="106" t="s">
        <v>31</v>
      </c>
      <c r="L15" s="165" t="s">
        <v>40</v>
      </c>
      <c r="N15" s="163"/>
      <c r="O15" s="106" t="s">
        <v>32</v>
      </c>
      <c r="P15" s="165" t="s">
        <v>40</v>
      </c>
      <c r="R15" s="161"/>
      <c r="S15" s="106" t="s">
        <v>102</v>
      </c>
      <c r="T15" s="165" t="s">
        <v>40</v>
      </c>
      <c r="V15" s="163"/>
      <c r="W15" s="106" t="s">
        <v>103</v>
      </c>
      <c r="X15" s="165" t="s">
        <v>40</v>
      </c>
      <c r="Z15" s="165" t="s">
        <v>40</v>
      </c>
    </row>
    <row r="16" spans="1:26" ht="9.75" customHeight="1">
      <c r="B16" s="162"/>
      <c r="C16" s="105" t="s">
        <v>95</v>
      </c>
      <c r="D16" s="166"/>
      <c r="F16" s="164"/>
      <c r="G16" s="105" t="s">
        <v>95</v>
      </c>
      <c r="H16" s="166"/>
      <c r="J16" s="162"/>
      <c r="K16" s="105" t="s">
        <v>95</v>
      </c>
      <c r="L16" s="166"/>
      <c r="N16" s="164"/>
      <c r="O16" s="105" t="s">
        <v>95</v>
      </c>
      <c r="P16" s="166"/>
      <c r="R16" s="162"/>
      <c r="S16" s="105" t="s">
        <v>95</v>
      </c>
      <c r="T16" s="166"/>
      <c r="V16" s="164"/>
      <c r="W16" s="105" t="s">
        <v>95</v>
      </c>
      <c r="X16" s="166"/>
      <c r="Z16" s="166"/>
    </row>
    <row r="17" spans="2:26" ht="30.75" customHeight="1">
      <c r="B17" s="39"/>
      <c r="C17" s="56" t="s">
        <v>94</v>
      </c>
      <c r="D17" s="57">
        <v>44</v>
      </c>
      <c r="F17" s="39"/>
      <c r="G17" s="56" t="s">
        <v>57</v>
      </c>
      <c r="H17" s="57">
        <v>175</v>
      </c>
      <c r="J17" s="39"/>
      <c r="K17" s="56" t="s">
        <v>74</v>
      </c>
      <c r="L17" s="57">
        <v>134</v>
      </c>
      <c r="N17" s="39"/>
      <c r="O17" s="56" t="s">
        <v>104</v>
      </c>
      <c r="P17" s="57">
        <v>86</v>
      </c>
      <c r="R17" s="39"/>
      <c r="S17" s="56" t="s">
        <v>53</v>
      </c>
      <c r="T17" s="57">
        <v>98</v>
      </c>
      <c r="V17" s="39"/>
      <c r="W17" s="107" t="s">
        <v>87</v>
      </c>
      <c r="X17" s="57">
        <v>0</v>
      </c>
      <c r="Z17" s="73">
        <f>D17+H17+L17+P17+T17+X17</f>
        <v>537</v>
      </c>
    </row>
    <row r="18" spans="2:26">
      <c r="C18" s="54" t="s">
        <v>33</v>
      </c>
      <c r="D18" s="55">
        <f>D17/$H$7</f>
        <v>8.1936685288640593E-2</v>
      </c>
      <c r="G18" s="54" t="s">
        <v>33</v>
      </c>
      <c r="H18" s="55">
        <f>H17/$H$7</f>
        <v>0.32588454376163872</v>
      </c>
      <c r="K18" s="54" t="s">
        <v>33</v>
      </c>
      <c r="L18" s="55">
        <f>L17/$H$7</f>
        <v>0.24953445065176907</v>
      </c>
      <c r="O18" s="54" t="s">
        <v>33</v>
      </c>
      <c r="P18" s="55">
        <f>P17/$H$7</f>
        <v>0.16014897579143389</v>
      </c>
      <c r="S18" s="54" t="s">
        <v>33</v>
      </c>
      <c r="T18" s="55">
        <f>T17/$H$7</f>
        <v>0.18249534450651769</v>
      </c>
      <c r="W18" s="54" t="s">
        <v>33</v>
      </c>
      <c r="X18" s="55">
        <f>X17/$H$7</f>
        <v>0</v>
      </c>
      <c r="Z18" s="125"/>
    </row>
    <row r="19" spans="2:26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</row>
    <row r="20" spans="2:26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</row>
    <row r="21" spans="2:26">
      <c r="B21" s="43">
        <v>1</v>
      </c>
      <c r="C21" s="46" t="s">
        <v>54</v>
      </c>
      <c r="D21" s="44">
        <v>1</v>
      </c>
      <c r="F21" s="43">
        <v>1</v>
      </c>
      <c r="G21" s="46" t="s">
        <v>66</v>
      </c>
      <c r="H21" s="44">
        <v>17</v>
      </c>
      <c r="J21" s="43">
        <v>1</v>
      </c>
      <c r="K21" s="46" t="s">
        <v>105</v>
      </c>
      <c r="L21" s="44">
        <v>5</v>
      </c>
      <c r="N21" s="43">
        <v>1</v>
      </c>
      <c r="O21" s="46" t="s">
        <v>113</v>
      </c>
      <c r="P21" s="44">
        <v>16</v>
      </c>
      <c r="R21" s="43">
        <v>1</v>
      </c>
      <c r="S21" s="46" t="s">
        <v>120</v>
      </c>
      <c r="T21" s="44">
        <v>8</v>
      </c>
      <c r="V21" s="43">
        <v>1</v>
      </c>
      <c r="W21" s="108" t="s">
        <v>87</v>
      </c>
      <c r="X21" s="44"/>
    </row>
    <row r="22" spans="2:26">
      <c r="B22" s="35">
        <v>2</v>
      </c>
      <c r="C22" s="52" t="s">
        <v>93</v>
      </c>
      <c r="D22" s="42">
        <v>0</v>
      </c>
      <c r="F22" s="35">
        <v>2</v>
      </c>
      <c r="G22" s="52" t="s">
        <v>96</v>
      </c>
      <c r="H22" s="42">
        <v>5</v>
      </c>
      <c r="J22" s="35">
        <v>2</v>
      </c>
      <c r="K22" s="98" t="s">
        <v>106</v>
      </c>
      <c r="L22" s="42">
        <v>0</v>
      </c>
      <c r="N22" s="35">
        <v>2</v>
      </c>
      <c r="O22" s="98" t="s">
        <v>114</v>
      </c>
      <c r="P22" s="42">
        <v>2</v>
      </c>
      <c r="R22" s="35">
        <v>2</v>
      </c>
      <c r="S22" s="98" t="s">
        <v>130</v>
      </c>
      <c r="T22" s="42">
        <v>1</v>
      </c>
      <c r="V22" s="35">
        <v>2</v>
      </c>
      <c r="W22" s="109" t="s">
        <v>87</v>
      </c>
      <c r="X22" s="42"/>
    </row>
    <row r="23" spans="2:26">
      <c r="B23" s="35">
        <v>3</v>
      </c>
      <c r="C23" s="52" t="s">
        <v>55</v>
      </c>
      <c r="D23" s="44">
        <v>0</v>
      </c>
      <c r="F23" s="35">
        <v>3</v>
      </c>
      <c r="G23" s="52" t="s">
        <v>67</v>
      </c>
      <c r="H23" s="44">
        <v>29</v>
      </c>
      <c r="J23" s="35">
        <v>3</v>
      </c>
      <c r="K23" s="98" t="s">
        <v>107</v>
      </c>
      <c r="L23" s="44">
        <v>41</v>
      </c>
      <c r="N23" s="35">
        <v>3</v>
      </c>
      <c r="O23" s="98" t="s">
        <v>61</v>
      </c>
      <c r="P23" s="44">
        <v>7</v>
      </c>
      <c r="R23" s="35">
        <v>3</v>
      </c>
      <c r="S23" s="98" t="s">
        <v>121</v>
      </c>
      <c r="T23" s="44">
        <v>0</v>
      </c>
      <c r="V23" s="35">
        <v>3</v>
      </c>
      <c r="W23" s="109" t="s">
        <v>87</v>
      </c>
      <c r="X23" s="44"/>
    </row>
    <row r="24" spans="2:26">
      <c r="B24" s="35">
        <v>4</v>
      </c>
      <c r="C24" s="52" t="s">
        <v>92</v>
      </c>
      <c r="D24" s="42">
        <v>0</v>
      </c>
      <c r="F24" s="35">
        <v>4</v>
      </c>
      <c r="G24" s="52" t="s">
        <v>97</v>
      </c>
      <c r="H24" s="42">
        <v>6</v>
      </c>
      <c r="J24" s="35">
        <v>4</v>
      </c>
      <c r="K24" s="98" t="s">
        <v>108</v>
      </c>
      <c r="L24" s="42">
        <v>6</v>
      </c>
      <c r="N24" s="35">
        <v>4</v>
      </c>
      <c r="O24" s="98" t="s">
        <v>63</v>
      </c>
      <c r="P24" s="42">
        <v>15</v>
      </c>
      <c r="R24" s="35">
        <v>4</v>
      </c>
      <c r="S24" s="98" t="s">
        <v>58</v>
      </c>
      <c r="T24" s="42">
        <v>0</v>
      </c>
      <c r="V24" s="35">
        <v>4</v>
      </c>
      <c r="W24" s="109" t="s">
        <v>87</v>
      </c>
      <c r="X24" s="42"/>
    </row>
    <row r="25" spans="2:26">
      <c r="B25" s="35">
        <v>5</v>
      </c>
      <c r="C25" s="52" t="s">
        <v>91</v>
      </c>
      <c r="D25" s="44">
        <v>0</v>
      </c>
      <c r="F25" s="35">
        <v>5</v>
      </c>
      <c r="G25" s="52" t="s">
        <v>98</v>
      </c>
      <c r="H25" s="44">
        <v>0</v>
      </c>
      <c r="J25" s="35">
        <v>5</v>
      </c>
      <c r="K25" s="98" t="s">
        <v>109</v>
      </c>
      <c r="L25" s="44">
        <v>2</v>
      </c>
      <c r="N25" s="35">
        <v>5</v>
      </c>
      <c r="O25" s="98" t="s">
        <v>115</v>
      </c>
      <c r="P25" s="44">
        <v>1</v>
      </c>
      <c r="R25" s="35">
        <v>5</v>
      </c>
      <c r="S25" s="98" t="s">
        <v>122</v>
      </c>
      <c r="T25" s="44">
        <v>1</v>
      </c>
      <c r="V25" s="35">
        <v>5</v>
      </c>
      <c r="W25" s="109" t="s">
        <v>87</v>
      </c>
      <c r="X25" s="44"/>
    </row>
    <row r="26" spans="2:26">
      <c r="B26" s="35">
        <v>6</v>
      </c>
      <c r="C26" s="52" t="s">
        <v>90</v>
      </c>
      <c r="D26" s="42">
        <v>0</v>
      </c>
      <c r="F26" s="35">
        <v>6</v>
      </c>
      <c r="G26" s="52" t="s">
        <v>99</v>
      </c>
      <c r="H26" s="42">
        <v>1</v>
      </c>
      <c r="J26" s="35">
        <v>6</v>
      </c>
      <c r="K26" s="98" t="s">
        <v>110</v>
      </c>
      <c r="L26" s="42">
        <v>14</v>
      </c>
      <c r="N26" s="35">
        <v>6</v>
      </c>
      <c r="O26" s="123" t="s">
        <v>116</v>
      </c>
      <c r="P26" s="42">
        <v>7</v>
      </c>
      <c r="R26" s="35">
        <v>6</v>
      </c>
      <c r="S26" s="98" t="s">
        <v>123</v>
      </c>
      <c r="T26" s="42">
        <v>5</v>
      </c>
      <c r="V26" s="35">
        <v>6</v>
      </c>
      <c r="W26" s="109" t="s">
        <v>87</v>
      </c>
      <c r="X26" s="42"/>
    </row>
    <row r="27" spans="2:26">
      <c r="B27" s="35">
        <v>7</v>
      </c>
      <c r="C27" s="52" t="s">
        <v>52</v>
      </c>
      <c r="D27" s="44">
        <v>5</v>
      </c>
      <c r="F27" s="35">
        <v>7</v>
      </c>
      <c r="G27" s="52" t="s">
        <v>100</v>
      </c>
      <c r="H27" s="44">
        <v>3</v>
      </c>
      <c r="J27" s="35">
        <v>7</v>
      </c>
      <c r="K27" s="98" t="s">
        <v>111</v>
      </c>
      <c r="L27" s="44">
        <v>8</v>
      </c>
      <c r="N27" s="35">
        <v>7</v>
      </c>
      <c r="O27" s="98" t="s">
        <v>117</v>
      </c>
      <c r="P27" s="44">
        <v>0</v>
      </c>
      <c r="R27" s="35">
        <v>7</v>
      </c>
      <c r="S27" s="98" t="s">
        <v>124</v>
      </c>
      <c r="T27" s="44">
        <v>0</v>
      </c>
      <c r="V27" s="35">
        <v>7</v>
      </c>
      <c r="W27" s="109" t="s">
        <v>87</v>
      </c>
      <c r="X27" s="44"/>
    </row>
    <row r="28" spans="2:26">
      <c r="B28" s="35">
        <v>8</v>
      </c>
      <c r="C28" s="52" t="s">
        <v>89</v>
      </c>
      <c r="D28" s="42">
        <v>0</v>
      </c>
      <c r="F28" s="35">
        <v>8</v>
      </c>
      <c r="G28" s="52" t="s">
        <v>69</v>
      </c>
      <c r="H28" s="42">
        <v>4</v>
      </c>
      <c r="J28" s="35">
        <v>8</v>
      </c>
      <c r="K28" s="98" t="s">
        <v>59</v>
      </c>
      <c r="L28" s="42">
        <v>4</v>
      </c>
      <c r="N28" s="35">
        <v>8</v>
      </c>
      <c r="O28" s="98" t="s">
        <v>62</v>
      </c>
      <c r="P28" s="42">
        <v>27</v>
      </c>
      <c r="R28" s="35">
        <v>8</v>
      </c>
      <c r="S28" s="98" t="s">
        <v>125</v>
      </c>
      <c r="T28" s="42">
        <v>6</v>
      </c>
      <c r="V28" s="35">
        <v>8</v>
      </c>
      <c r="W28" s="109" t="s">
        <v>87</v>
      </c>
      <c r="X28" s="42"/>
    </row>
    <row r="29" spans="2:26">
      <c r="B29" s="35">
        <v>9</v>
      </c>
      <c r="C29" s="52" t="s">
        <v>88</v>
      </c>
      <c r="D29" s="44">
        <v>0</v>
      </c>
      <c r="F29" s="35">
        <v>9</v>
      </c>
      <c r="G29" s="52" t="s">
        <v>68</v>
      </c>
      <c r="H29" s="44">
        <v>6</v>
      </c>
      <c r="J29" s="35">
        <v>9</v>
      </c>
      <c r="K29" s="98" t="s">
        <v>70</v>
      </c>
      <c r="L29" s="44">
        <v>0</v>
      </c>
      <c r="N29" s="35">
        <v>9</v>
      </c>
      <c r="O29" s="98" t="s">
        <v>64</v>
      </c>
      <c r="P29" s="44">
        <v>0</v>
      </c>
      <c r="R29" s="35">
        <v>9</v>
      </c>
      <c r="S29" s="98" t="s">
        <v>126</v>
      </c>
      <c r="T29" s="44">
        <v>0</v>
      </c>
      <c r="V29" s="35">
        <v>9</v>
      </c>
      <c r="W29" s="109" t="s">
        <v>87</v>
      </c>
      <c r="X29" s="44"/>
    </row>
    <row r="30" spans="2:26">
      <c r="B30" s="35">
        <v>10</v>
      </c>
      <c r="C30" s="52" t="s">
        <v>56</v>
      </c>
      <c r="D30" s="42">
        <v>0</v>
      </c>
      <c r="F30" s="35">
        <v>10</v>
      </c>
      <c r="G30" s="52" t="s">
        <v>101</v>
      </c>
      <c r="H30" s="42">
        <v>1</v>
      </c>
      <c r="J30" s="35">
        <v>10</v>
      </c>
      <c r="K30" s="98" t="s">
        <v>60</v>
      </c>
      <c r="L30" s="42">
        <v>6</v>
      </c>
      <c r="N30" s="35">
        <v>10</v>
      </c>
      <c r="O30" s="98" t="s">
        <v>118</v>
      </c>
      <c r="P30" s="42">
        <v>5</v>
      </c>
      <c r="R30" s="35">
        <v>10</v>
      </c>
      <c r="S30" s="98" t="s">
        <v>127</v>
      </c>
      <c r="T30" s="42">
        <v>0</v>
      </c>
      <c r="V30" s="35">
        <v>10</v>
      </c>
      <c r="W30" s="109" t="s">
        <v>87</v>
      </c>
      <c r="X30" s="42"/>
    </row>
    <row r="31" spans="2:26">
      <c r="B31" s="35">
        <v>11</v>
      </c>
      <c r="C31" s="104" t="s">
        <v>87</v>
      </c>
      <c r="D31" s="44"/>
      <c r="F31" s="35">
        <v>11</v>
      </c>
      <c r="G31" s="52" t="s">
        <v>72</v>
      </c>
      <c r="H31" s="44">
        <v>33</v>
      </c>
      <c r="J31" s="35">
        <v>11</v>
      </c>
      <c r="K31" s="98" t="s">
        <v>71</v>
      </c>
      <c r="L31" s="44">
        <v>6</v>
      </c>
      <c r="N31" s="35">
        <v>11</v>
      </c>
      <c r="O31" s="98" t="s">
        <v>119</v>
      </c>
      <c r="P31" s="44">
        <v>0</v>
      </c>
      <c r="R31" s="35">
        <v>11</v>
      </c>
      <c r="S31" s="98" t="s">
        <v>128</v>
      </c>
      <c r="T31" s="44">
        <v>4</v>
      </c>
      <c r="V31" s="35">
        <v>11</v>
      </c>
      <c r="W31" s="109" t="s">
        <v>87</v>
      </c>
      <c r="X31" s="44"/>
    </row>
    <row r="32" spans="2:26">
      <c r="B32" s="35">
        <v>12</v>
      </c>
      <c r="C32" s="104" t="s">
        <v>87</v>
      </c>
      <c r="D32" s="42"/>
      <c r="F32" s="35">
        <v>12</v>
      </c>
      <c r="G32" s="53" t="s">
        <v>73</v>
      </c>
      <c r="H32" s="42">
        <v>7</v>
      </c>
      <c r="J32" s="35">
        <v>12</v>
      </c>
      <c r="K32" s="99" t="s">
        <v>112</v>
      </c>
      <c r="L32" s="42">
        <v>17</v>
      </c>
      <c r="N32" s="35">
        <v>12</v>
      </c>
      <c r="O32" s="99" t="s">
        <v>65</v>
      </c>
      <c r="P32" s="42">
        <v>13</v>
      </c>
      <c r="R32" s="35">
        <v>12</v>
      </c>
      <c r="S32" s="99" t="s">
        <v>129</v>
      </c>
      <c r="T32" s="42">
        <v>13</v>
      </c>
      <c r="V32" s="35">
        <v>12</v>
      </c>
      <c r="W32" s="110" t="s">
        <v>87</v>
      </c>
      <c r="X32" s="42"/>
      <c r="Z32" s="126" t="s">
        <v>132</v>
      </c>
    </row>
    <row r="33" spans="2:26">
      <c r="B33" s="37"/>
      <c r="C33" s="111" t="s">
        <v>29</v>
      </c>
      <c r="D33" s="41">
        <f>SUM(D21:D32)</f>
        <v>6</v>
      </c>
      <c r="F33" s="37"/>
      <c r="G33" s="111" t="s">
        <v>29</v>
      </c>
      <c r="H33" s="36">
        <f>SUM(H21:H32)</f>
        <v>112</v>
      </c>
      <c r="J33" s="37"/>
      <c r="K33" s="111" t="s">
        <v>29</v>
      </c>
      <c r="L33" s="41">
        <f>SUM(L21:L32)</f>
        <v>109</v>
      </c>
      <c r="N33" s="37"/>
      <c r="O33" s="111" t="s">
        <v>29</v>
      </c>
      <c r="P33" s="36">
        <f>SUM(P21:P32)</f>
        <v>93</v>
      </c>
      <c r="R33" s="37"/>
      <c r="S33" s="111" t="s">
        <v>29</v>
      </c>
      <c r="T33" s="41">
        <f>SUM(T21:T32)</f>
        <v>38</v>
      </c>
      <c r="V33" s="37"/>
      <c r="W33" s="111" t="s">
        <v>29</v>
      </c>
      <c r="X33" s="41">
        <f>SUM(X21:X32)</f>
        <v>0</v>
      </c>
      <c r="Z33" s="127">
        <f>D33+H33+L33+P33+T33+X33</f>
        <v>358</v>
      </c>
    </row>
    <row r="34" spans="2:26">
      <c r="C34" s="60" t="str">
        <f>IF(D33&gt;(D17*$D$7),"Err.: pref. oltre voti di lista","")</f>
        <v/>
      </c>
      <c r="G34" s="60" t="str">
        <f>IF(H33&gt;(H17*$D$7),"Err.: pref. oltre voti di lista","")</f>
        <v/>
      </c>
      <c r="K34" s="60" t="str">
        <f>IF(L33&gt;(L17*$D$7),"Err.: pref. oltre voti di lista","")</f>
        <v/>
      </c>
      <c r="O34" s="60" t="str">
        <f>IF(P33&gt;(P17*$D$7),"Err.: pref. oltre voti di lista","")</f>
        <v/>
      </c>
      <c r="S34" s="60" t="str">
        <f>IF(T33&gt;(T17*$D$7),"Err.: pref. oltre voti di lista","")</f>
        <v/>
      </c>
      <c r="W34" s="60" t="str">
        <f>IF(X33&gt;(X17*$D$7),"Err.: pref. oltre voti di lista","")</f>
        <v/>
      </c>
    </row>
  </sheetData>
  <sheetProtection sheet="1" objects="1" scenarios="1"/>
  <mergeCells count="22">
    <mergeCell ref="Z15:Z16"/>
    <mergeCell ref="B13:H13"/>
    <mergeCell ref="J13:P13"/>
    <mergeCell ref="R13:X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B1:H1"/>
    <mergeCell ref="J1:P1"/>
    <mergeCell ref="R1:X1"/>
    <mergeCell ref="B2:H2"/>
    <mergeCell ref="J2:P2"/>
    <mergeCell ref="R2:X2"/>
  </mergeCells>
  <conditionalFormatting sqref="G8:H8 O8:P8 W8:X8">
    <cfRule type="notContainsBlanks" dxfId="20" priority="9">
      <formula>LEN(TRIM(G8))&gt;0</formula>
    </cfRule>
  </conditionalFormatting>
  <conditionalFormatting sqref="C34 G34 K34 O34 S34 W34">
    <cfRule type="notContainsBlanks" dxfId="19" priority="8">
      <formula>LEN(TRIM(C34))&gt;0</formula>
    </cfRule>
  </conditionalFormatting>
  <conditionalFormatting sqref="D17 H17 L17 P17 T17 X17">
    <cfRule type="dataBar" priority="7">
      <dataBar>
        <cfvo type="min" val="0"/>
        <cfvo type="max" val="0"/>
        <color rgb="FFFFB628"/>
      </dataBar>
    </cfRule>
  </conditionalFormatting>
  <conditionalFormatting sqref="D21:D32">
    <cfRule type="dataBar" priority="6">
      <dataBar>
        <cfvo type="min" val="0"/>
        <cfvo type="max" val="0"/>
        <color rgb="FF638EC6"/>
      </dataBar>
    </cfRule>
  </conditionalFormatting>
  <conditionalFormatting sqref="H21:H32">
    <cfRule type="dataBar" priority="5">
      <dataBar>
        <cfvo type="min" val="0"/>
        <cfvo type="max" val="0"/>
        <color rgb="FF638EC6"/>
      </dataBar>
    </cfRule>
  </conditionalFormatting>
  <conditionalFormatting sqref="L21:L32">
    <cfRule type="dataBar" priority="4">
      <dataBar>
        <cfvo type="min" val="0"/>
        <cfvo type="max" val="0"/>
        <color rgb="FF638EC6"/>
      </dataBar>
    </cfRule>
  </conditionalFormatting>
  <conditionalFormatting sqref="P21:P32">
    <cfRule type="dataBar" priority="3">
      <dataBar>
        <cfvo type="min" val="0"/>
        <cfvo type="max" val="0"/>
        <color rgb="FF638EC6"/>
      </dataBar>
    </cfRule>
  </conditionalFormatting>
  <conditionalFormatting sqref="T21:T32">
    <cfRule type="dataBar" priority="2">
      <dataBar>
        <cfvo type="min" val="0"/>
        <cfvo type="max" val="0"/>
        <color rgb="FF638EC6"/>
      </dataBar>
    </cfRule>
  </conditionalFormatting>
  <conditionalFormatting sqref="X21:X32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Z34"/>
  <sheetViews>
    <sheetView view="pageBreakPreview" zoomScale="70" zoomScaleNormal="100" zoomScaleSheetLayoutView="70" workbookViewId="0">
      <selection activeCell="T33" sqref="T33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59" t="s">
        <v>36</v>
      </c>
      <c r="C1" s="159"/>
      <c r="D1" s="159"/>
      <c r="E1" s="159"/>
      <c r="F1" s="159"/>
      <c r="G1" s="159"/>
      <c r="H1" s="159"/>
      <c r="J1" s="159" t="str">
        <f t="shared" ref="J1" si="0">$B$1</f>
        <v>Sezione 3 - Arcugnano</v>
      </c>
      <c r="K1" s="159"/>
      <c r="L1" s="159"/>
      <c r="M1" s="159"/>
      <c r="N1" s="159"/>
      <c r="O1" s="159"/>
      <c r="P1" s="159"/>
      <c r="R1" s="159" t="str">
        <f t="shared" ref="R1" si="1">$B$1</f>
        <v>Sezione 3 - Arcugnano</v>
      </c>
      <c r="S1" s="159"/>
      <c r="T1" s="159"/>
      <c r="U1" s="159"/>
      <c r="V1" s="159"/>
      <c r="W1" s="159"/>
      <c r="X1" s="159"/>
    </row>
    <row r="2" spans="1:26" ht="21" customHeight="1">
      <c r="A2" s="91"/>
      <c r="B2" s="160" t="s">
        <v>80</v>
      </c>
      <c r="C2" s="160"/>
      <c r="D2" s="160"/>
      <c r="E2" s="160"/>
      <c r="F2" s="160"/>
      <c r="G2" s="160"/>
      <c r="H2" s="160"/>
      <c r="J2" s="160" t="s">
        <v>80</v>
      </c>
      <c r="K2" s="160"/>
      <c r="L2" s="160"/>
      <c r="M2" s="160"/>
      <c r="N2" s="160"/>
      <c r="O2" s="160"/>
      <c r="P2" s="160"/>
      <c r="R2" s="160" t="s">
        <v>80</v>
      </c>
      <c r="S2" s="160"/>
      <c r="T2" s="160"/>
      <c r="U2" s="160"/>
      <c r="V2" s="160"/>
      <c r="W2" s="160"/>
      <c r="X2" s="160"/>
    </row>
    <row r="3" spans="1:26">
      <c r="C3" s="117" t="s">
        <v>23</v>
      </c>
      <c r="D3" s="118">
        <f>'Elettori-Votanti'!D2</f>
        <v>574</v>
      </c>
      <c r="F3" s="95" t="s">
        <v>81</v>
      </c>
      <c r="G3" s="46" t="s">
        <v>8</v>
      </c>
      <c r="H3" s="47">
        <f>'Elettori-Votanti'!D25</f>
        <v>377</v>
      </c>
      <c r="K3" s="117" t="s">
        <v>23</v>
      </c>
      <c r="L3" s="118">
        <f t="shared" ref="L3:L5" si="2">D3</f>
        <v>574</v>
      </c>
      <c r="N3" s="95" t="s">
        <v>81</v>
      </c>
      <c r="O3" s="46" t="s">
        <v>8</v>
      </c>
      <c r="P3" s="47">
        <f t="shared" ref="P3:P7" si="3">H3</f>
        <v>377</v>
      </c>
      <c r="S3" s="117" t="s">
        <v>23</v>
      </c>
      <c r="T3" s="118">
        <f t="shared" ref="T3:T5" si="4">L3</f>
        <v>574</v>
      </c>
      <c r="V3" s="95" t="s">
        <v>81</v>
      </c>
      <c r="W3" s="46" t="s">
        <v>8</v>
      </c>
      <c r="X3" s="47">
        <f t="shared" ref="X3:X7" si="5">H3</f>
        <v>377</v>
      </c>
    </row>
    <row r="4" spans="1:26">
      <c r="C4" s="48" t="s">
        <v>2</v>
      </c>
      <c r="D4" s="49">
        <f>'Elettori-Votanti'!D3</f>
        <v>286</v>
      </c>
      <c r="F4" s="96" t="s">
        <v>82</v>
      </c>
      <c r="G4" s="112" t="s">
        <v>24</v>
      </c>
      <c r="H4" s="113">
        <v>6</v>
      </c>
      <c r="K4" s="48" t="s">
        <v>2</v>
      </c>
      <c r="L4" s="49">
        <f t="shared" si="2"/>
        <v>286</v>
      </c>
      <c r="N4" s="96" t="s">
        <v>82</v>
      </c>
      <c r="O4" s="112" t="s">
        <v>24</v>
      </c>
      <c r="P4" s="124">
        <f t="shared" si="3"/>
        <v>6</v>
      </c>
      <c r="S4" s="48" t="s">
        <v>2</v>
      </c>
      <c r="T4" s="49">
        <f t="shared" si="4"/>
        <v>286</v>
      </c>
      <c r="V4" s="96" t="s">
        <v>82</v>
      </c>
      <c r="W4" s="112" t="s">
        <v>24</v>
      </c>
      <c r="X4" s="124">
        <f t="shared" si="5"/>
        <v>6</v>
      </c>
    </row>
    <row r="5" spans="1:26">
      <c r="C5" s="50" t="s">
        <v>3</v>
      </c>
      <c r="D5" s="51">
        <f>'Elettori-Votanti'!D4</f>
        <v>288</v>
      </c>
      <c r="F5" s="96" t="s">
        <v>83</v>
      </c>
      <c r="G5" s="112" t="s">
        <v>25</v>
      </c>
      <c r="H5" s="113">
        <v>5</v>
      </c>
      <c r="K5" s="50" t="s">
        <v>3</v>
      </c>
      <c r="L5" s="51">
        <f t="shared" si="2"/>
        <v>288</v>
      </c>
      <c r="N5" s="96" t="s">
        <v>83</v>
      </c>
      <c r="O5" s="112" t="s">
        <v>25</v>
      </c>
      <c r="P5" s="124">
        <f t="shared" si="3"/>
        <v>5</v>
      </c>
      <c r="S5" s="50" t="s">
        <v>3</v>
      </c>
      <c r="T5" s="51">
        <f t="shared" si="4"/>
        <v>288</v>
      </c>
      <c r="V5" s="96" t="s">
        <v>83</v>
      </c>
      <c r="W5" s="112" t="s">
        <v>25</v>
      </c>
      <c r="X5" s="124">
        <f t="shared" si="5"/>
        <v>5</v>
      </c>
    </row>
    <row r="6" spans="1:26">
      <c r="C6" s="38"/>
      <c r="D6" s="119"/>
      <c r="F6" s="96" t="s">
        <v>84</v>
      </c>
      <c r="G6" s="112" t="s">
        <v>26</v>
      </c>
      <c r="H6" s="113">
        <v>0</v>
      </c>
      <c r="K6" s="38"/>
      <c r="L6" s="119"/>
      <c r="N6" s="96" t="s">
        <v>84</v>
      </c>
      <c r="O6" s="112" t="s">
        <v>26</v>
      </c>
      <c r="P6" s="124">
        <f t="shared" si="3"/>
        <v>0</v>
      </c>
      <c r="S6" s="38"/>
      <c r="T6" s="119"/>
      <c r="V6" s="96" t="s">
        <v>84</v>
      </c>
      <c r="W6" s="112" t="s">
        <v>26</v>
      </c>
      <c r="X6" s="124">
        <f t="shared" si="5"/>
        <v>0</v>
      </c>
    </row>
    <row r="7" spans="1:26">
      <c r="C7" s="100" t="s">
        <v>34</v>
      </c>
      <c r="D7" s="120">
        <f>'Elettori-Votanti'!$C$28</f>
        <v>2</v>
      </c>
      <c r="F7" s="97" t="s">
        <v>85</v>
      </c>
      <c r="G7" s="114" t="s">
        <v>27</v>
      </c>
      <c r="H7" s="115">
        <f>H3-H4-H5-H6</f>
        <v>366</v>
      </c>
      <c r="K7" s="100" t="s">
        <v>34</v>
      </c>
      <c r="L7" s="120">
        <f>'Elettori-Votanti'!$C$28</f>
        <v>2</v>
      </c>
      <c r="N7" s="97" t="s">
        <v>85</v>
      </c>
      <c r="O7" s="114" t="s">
        <v>27</v>
      </c>
      <c r="P7" s="115">
        <f t="shared" si="3"/>
        <v>366</v>
      </c>
      <c r="S7" s="100" t="s">
        <v>34</v>
      </c>
      <c r="T7" s="120">
        <f>'Elettori-Votanti'!$C$28</f>
        <v>2</v>
      </c>
      <c r="V7" s="97" t="s">
        <v>85</v>
      </c>
      <c r="W7" s="114" t="s">
        <v>27</v>
      </c>
      <c r="X7" s="115">
        <f t="shared" si="5"/>
        <v>366</v>
      </c>
    </row>
    <row r="8" spans="1:26">
      <c r="C8" s="121" t="s">
        <v>77</v>
      </c>
      <c r="D8" s="122">
        <f>'Elettori-Votanti'!D26</f>
        <v>0.65679442508710806</v>
      </c>
      <c r="F8" s="100"/>
      <c r="G8" s="59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K8" s="121" t="s">
        <v>77</v>
      </c>
      <c r="L8" s="122">
        <f>$D$8</f>
        <v>0.65679442508710806</v>
      </c>
      <c r="N8" s="100"/>
      <c r="O8" s="59" t="str">
        <f t="shared" ref="O8:P8" si="6">G8</f>
        <v/>
      </c>
      <c r="P8" s="101" t="str">
        <f t="shared" si="6"/>
        <v/>
      </c>
      <c r="S8" s="121" t="s">
        <v>77</v>
      </c>
      <c r="T8" s="122">
        <f>$D$8</f>
        <v>0.65679442508710806</v>
      </c>
      <c r="V8" s="100"/>
      <c r="W8" s="59" t="str">
        <f t="shared" ref="W8:X8" si="7">G8</f>
        <v/>
      </c>
      <c r="X8" s="101" t="str">
        <f t="shared" si="7"/>
        <v/>
      </c>
    </row>
    <row r="9" spans="1:26">
      <c r="C9" s="39"/>
      <c r="D9" s="103"/>
      <c r="F9" s="39"/>
      <c r="G9" s="102"/>
      <c r="H9" s="103"/>
      <c r="K9" s="39"/>
      <c r="L9" s="103"/>
      <c r="N9" s="39"/>
      <c r="O9" s="102"/>
      <c r="P9" s="103"/>
      <c r="S9" s="39"/>
      <c r="T9" s="103"/>
      <c r="V9" s="39"/>
      <c r="W9" s="102"/>
      <c r="X9" s="103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J13" s="160" t="s">
        <v>86</v>
      </c>
      <c r="K13" s="160"/>
      <c r="L13" s="160"/>
      <c r="M13" s="160"/>
      <c r="N13" s="160"/>
      <c r="O13" s="160"/>
      <c r="P13" s="160"/>
      <c r="R13" s="160" t="s">
        <v>86</v>
      </c>
      <c r="S13" s="160"/>
      <c r="T13" s="160"/>
      <c r="U13" s="160"/>
      <c r="V13" s="160"/>
      <c r="W13" s="160"/>
      <c r="X13" s="160"/>
    </row>
    <row r="15" spans="1:26">
      <c r="B15" s="161"/>
      <c r="C15" s="58" t="s">
        <v>19</v>
      </c>
      <c r="D15" s="165" t="s">
        <v>40</v>
      </c>
      <c r="F15" s="163"/>
      <c r="G15" s="58" t="s">
        <v>30</v>
      </c>
      <c r="H15" s="165" t="s">
        <v>40</v>
      </c>
      <c r="J15" s="161"/>
      <c r="K15" s="106" t="s">
        <v>31</v>
      </c>
      <c r="L15" s="165" t="s">
        <v>40</v>
      </c>
      <c r="N15" s="163"/>
      <c r="O15" s="106" t="s">
        <v>32</v>
      </c>
      <c r="P15" s="165" t="s">
        <v>40</v>
      </c>
      <c r="R15" s="161"/>
      <c r="S15" s="106" t="s">
        <v>102</v>
      </c>
      <c r="T15" s="165" t="s">
        <v>40</v>
      </c>
      <c r="V15" s="163"/>
      <c r="W15" s="106" t="s">
        <v>103</v>
      </c>
      <c r="X15" s="165" t="s">
        <v>40</v>
      </c>
      <c r="Z15" s="165" t="s">
        <v>40</v>
      </c>
    </row>
    <row r="16" spans="1:26" ht="9.75" customHeight="1">
      <c r="B16" s="162"/>
      <c r="C16" s="105" t="s">
        <v>95</v>
      </c>
      <c r="D16" s="166"/>
      <c r="F16" s="164"/>
      <c r="G16" s="105" t="s">
        <v>95</v>
      </c>
      <c r="H16" s="166"/>
      <c r="J16" s="162"/>
      <c r="K16" s="105" t="s">
        <v>95</v>
      </c>
      <c r="L16" s="166"/>
      <c r="N16" s="164"/>
      <c r="O16" s="105" t="s">
        <v>95</v>
      </c>
      <c r="P16" s="166"/>
      <c r="R16" s="162"/>
      <c r="S16" s="105" t="s">
        <v>95</v>
      </c>
      <c r="T16" s="166"/>
      <c r="V16" s="164"/>
      <c r="W16" s="105" t="s">
        <v>95</v>
      </c>
      <c r="X16" s="166"/>
      <c r="Z16" s="166"/>
    </row>
    <row r="17" spans="2:26" ht="30.75" customHeight="1">
      <c r="B17" s="39"/>
      <c r="C17" s="56" t="s">
        <v>94</v>
      </c>
      <c r="D17" s="57">
        <v>25</v>
      </c>
      <c r="F17" s="39"/>
      <c r="G17" s="56" t="s">
        <v>57</v>
      </c>
      <c r="H17" s="57">
        <v>136</v>
      </c>
      <c r="J17" s="39"/>
      <c r="K17" s="56" t="s">
        <v>74</v>
      </c>
      <c r="L17" s="57">
        <v>75</v>
      </c>
      <c r="N17" s="39"/>
      <c r="O17" s="56" t="s">
        <v>104</v>
      </c>
      <c r="P17" s="57">
        <v>24</v>
      </c>
      <c r="R17" s="39"/>
      <c r="S17" s="56" t="s">
        <v>53</v>
      </c>
      <c r="T17" s="57">
        <v>106</v>
      </c>
      <c r="V17" s="39"/>
      <c r="W17" s="107" t="s">
        <v>87</v>
      </c>
      <c r="X17" s="57">
        <v>0</v>
      </c>
      <c r="Z17" s="73">
        <f>D17+H17+L17+P17+T17+X17</f>
        <v>366</v>
      </c>
    </row>
    <row r="18" spans="2:26">
      <c r="C18" s="54" t="s">
        <v>33</v>
      </c>
      <c r="D18" s="55">
        <f>D17/$H$7</f>
        <v>6.8306010928961755E-2</v>
      </c>
      <c r="G18" s="54" t="s">
        <v>33</v>
      </c>
      <c r="H18" s="55">
        <f>H17/$H$7</f>
        <v>0.37158469945355194</v>
      </c>
      <c r="K18" s="54" t="s">
        <v>33</v>
      </c>
      <c r="L18" s="55">
        <f>L17/$H$7</f>
        <v>0.20491803278688525</v>
      </c>
      <c r="O18" s="54" t="s">
        <v>33</v>
      </c>
      <c r="P18" s="55">
        <f>P17/$H$7</f>
        <v>6.5573770491803282E-2</v>
      </c>
      <c r="S18" s="54" t="s">
        <v>33</v>
      </c>
      <c r="T18" s="55">
        <f>T17/$H$7</f>
        <v>0.2896174863387978</v>
      </c>
      <c r="W18" s="54" t="s">
        <v>33</v>
      </c>
      <c r="X18" s="55">
        <f>X17/$H$7</f>
        <v>0</v>
      </c>
      <c r="Z18" s="125"/>
    </row>
    <row r="19" spans="2:26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</row>
    <row r="20" spans="2:26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</row>
    <row r="21" spans="2:26">
      <c r="B21" s="43">
        <v>1</v>
      </c>
      <c r="C21" s="46" t="s">
        <v>54</v>
      </c>
      <c r="D21" s="44">
        <v>0</v>
      </c>
      <c r="F21" s="43">
        <v>1</v>
      </c>
      <c r="G21" s="46" t="s">
        <v>66</v>
      </c>
      <c r="H21" s="44">
        <v>16</v>
      </c>
      <c r="J21" s="43">
        <v>1</v>
      </c>
      <c r="K21" s="46" t="s">
        <v>105</v>
      </c>
      <c r="L21" s="44">
        <v>5</v>
      </c>
      <c r="N21" s="43">
        <v>1</v>
      </c>
      <c r="O21" s="46" t="s">
        <v>113</v>
      </c>
      <c r="P21" s="44">
        <v>3</v>
      </c>
      <c r="R21" s="43">
        <v>1</v>
      </c>
      <c r="S21" s="46" t="s">
        <v>120</v>
      </c>
      <c r="T21" s="44">
        <v>12</v>
      </c>
      <c r="V21" s="43">
        <v>1</v>
      </c>
      <c r="W21" s="108" t="s">
        <v>87</v>
      </c>
      <c r="X21" s="44"/>
    </row>
    <row r="22" spans="2:26">
      <c r="B22" s="35">
        <v>2</v>
      </c>
      <c r="C22" s="52" t="s">
        <v>93</v>
      </c>
      <c r="D22" s="42">
        <v>0</v>
      </c>
      <c r="F22" s="35">
        <v>2</v>
      </c>
      <c r="G22" s="52" t="s">
        <v>96</v>
      </c>
      <c r="H22" s="42">
        <v>1</v>
      </c>
      <c r="J22" s="35">
        <v>2</v>
      </c>
      <c r="K22" s="98" t="s">
        <v>106</v>
      </c>
      <c r="L22" s="42">
        <v>1</v>
      </c>
      <c r="N22" s="35">
        <v>2</v>
      </c>
      <c r="O22" s="98" t="s">
        <v>114</v>
      </c>
      <c r="P22" s="42">
        <v>0</v>
      </c>
      <c r="R22" s="35">
        <v>2</v>
      </c>
      <c r="S22" s="98" t="s">
        <v>130</v>
      </c>
      <c r="T22" s="42">
        <v>4</v>
      </c>
      <c r="V22" s="35">
        <v>2</v>
      </c>
      <c r="W22" s="109" t="s">
        <v>87</v>
      </c>
      <c r="X22" s="42"/>
    </row>
    <row r="23" spans="2:26">
      <c r="B23" s="35">
        <v>3</v>
      </c>
      <c r="C23" s="52" t="s">
        <v>55</v>
      </c>
      <c r="D23" s="44">
        <v>1</v>
      </c>
      <c r="F23" s="35">
        <v>3</v>
      </c>
      <c r="G23" s="52" t="s">
        <v>67</v>
      </c>
      <c r="H23" s="44">
        <v>14</v>
      </c>
      <c r="J23" s="35">
        <v>3</v>
      </c>
      <c r="K23" s="98" t="s">
        <v>107</v>
      </c>
      <c r="L23" s="44">
        <v>15</v>
      </c>
      <c r="N23" s="35">
        <v>3</v>
      </c>
      <c r="O23" s="98" t="s">
        <v>61</v>
      </c>
      <c r="P23" s="44">
        <v>5</v>
      </c>
      <c r="R23" s="35">
        <v>3</v>
      </c>
      <c r="S23" s="98" t="s">
        <v>121</v>
      </c>
      <c r="T23" s="44">
        <v>0</v>
      </c>
      <c r="V23" s="35">
        <v>3</v>
      </c>
      <c r="W23" s="109" t="s">
        <v>87</v>
      </c>
      <c r="X23" s="44"/>
    </row>
    <row r="24" spans="2:26">
      <c r="B24" s="35">
        <v>4</v>
      </c>
      <c r="C24" s="52" t="s">
        <v>92</v>
      </c>
      <c r="D24" s="42">
        <v>0</v>
      </c>
      <c r="F24" s="35">
        <v>4</v>
      </c>
      <c r="G24" s="52" t="s">
        <v>97</v>
      </c>
      <c r="H24" s="42">
        <v>5</v>
      </c>
      <c r="J24" s="35">
        <v>4</v>
      </c>
      <c r="K24" s="98" t="s">
        <v>108</v>
      </c>
      <c r="L24" s="42">
        <v>6</v>
      </c>
      <c r="N24" s="35">
        <v>4</v>
      </c>
      <c r="O24" s="98" t="s">
        <v>63</v>
      </c>
      <c r="P24" s="42">
        <v>3</v>
      </c>
      <c r="R24" s="35">
        <v>4</v>
      </c>
      <c r="S24" s="98" t="s">
        <v>58</v>
      </c>
      <c r="T24" s="42">
        <v>4</v>
      </c>
      <c r="V24" s="35">
        <v>4</v>
      </c>
      <c r="W24" s="109" t="s">
        <v>87</v>
      </c>
      <c r="X24" s="42"/>
    </row>
    <row r="25" spans="2:26">
      <c r="B25" s="35">
        <v>5</v>
      </c>
      <c r="C25" s="52" t="s">
        <v>91</v>
      </c>
      <c r="D25" s="44">
        <v>0</v>
      </c>
      <c r="F25" s="35">
        <v>5</v>
      </c>
      <c r="G25" s="52" t="s">
        <v>98</v>
      </c>
      <c r="H25" s="44">
        <v>0</v>
      </c>
      <c r="J25" s="35">
        <v>5</v>
      </c>
      <c r="K25" s="98" t="s">
        <v>109</v>
      </c>
      <c r="L25" s="44">
        <v>1</v>
      </c>
      <c r="N25" s="35">
        <v>5</v>
      </c>
      <c r="O25" s="98" t="s">
        <v>115</v>
      </c>
      <c r="P25" s="44">
        <v>0</v>
      </c>
      <c r="R25" s="35">
        <v>5</v>
      </c>
      <c r="S25" s="98" t="s">
        <v>122</v>
      </c>
      <c r="T25" s="44">
        <v>0</v>
      </c>
      <c r="V25" s="35">
        <v>5</v>
      </c>
      <c r="W25" s="109" t="s">
        <v>87</v>
      </c>
      <c r="X25" s="44"/>
    </row>
    <row r="26" spans="2:26">
      <c r="B26" s="35">
        <v>6</v>
      </c>
      <c r="C26" s="52" t="s">
        <v>90</v>
      </c>
      <c r="D26" s="42">
        <v>0</v>
      </c>
      <c r="F26" s="35">
        <v>6</v>
      </c>
      <c r="G26" s="52" t="s">
        <v>99</v>
      </c>
      <c r="H26" s="42">
        <v>0</v>
      </c>
      <c r="J26" s="35">
        <v>6</v>
      </c>
      <c r="K26" s="98" t="s">
        <v>110</v>
      </c>
      <c r="L26" s="42">
        <v>9</v>
      </c>
      <c r="N26" s="35">
        <v>6</v>
      </c>
      <c r="O26" s="123" t="s">
        <v>116</v>
      </c>
      <c r="P26" s="42">
        <v>1</v>
      </c>
      <c r="R26" s="35">
        <v>6</v>
      </c>
      <c r="S26" s="98" t="s">
        <v>123</v>
      </c>
      <c r="T26" s="42">
        <v>3</v>
      </c>
      <c r="V26" s="35">
        <v>6</v>
      </c>
      <c r="W26" s="109" t="s">
        <v>87</v>
      </c>
      <c r="X26" s="42"/>
    </row>
    <row r="27" spans="2:26">
      <c r="B27" s="35">
        <v>7</v>
      </c>
      <c r="C27" s="52" t="s">
        <v>52</v>
      </c>
      <c r="D27" s="44">
        <v>0</v>
      </c>
      <c r="F27" s="35">
        <v>7</v>
      </c>
      <c r="G27" s="52" t="s">
        <v>100</v>
      </c>
      <c r="H27" s="44">
        <v>2</v>
      </c>
      <c r="J27" s="35">
        <v>7</v>
      </c>
      <c r="K27" s="98" t="s">
        <v>111</v>
      </c>
      <c r="L27" s="44">
        <v>2</v>
      </c>
      <c r="N27" s="35">
        <v>7</v>
      </c>
      <c r="O27" s="98" t="s">
        <v>117</v>
      </c>
      <c r="P27" s="44">
        <v>1</v>
      </c>
      <c r="R27" s="35">
        <v>7</v>
      </c>
      <c r="S27" s="98" t="s">
        <v>124</v>
      </c>
      <c r="T27" s="44">
        <v>1</v>
      </c>
      <c r="V27" s="35">
        <v>7</v>
      </c>
      <c r="W27" s="109" t="s">
        <v>87</v>
      </c>
      <c r="X27" s="44"/>
    </row>
    <row r="28" spans="2:26">
      <c r="B28" s="35">
        <v>8</v>
      </c>
      <c r="C28" s="52" t="s">
        <v>89</v>
      </c>
      <c r="D28" s="42">
        <v>0</v>
      </c>
      <c r="F28" s="35">
        <v>8</v>
      </c>
      <c r="G28" s="52" t="s">
        <v>69</v>
      </c>
      <c r="H28" s="42">
        <v>7</v>
      </c>
      <c r="J28" s="35">
        <v>8</v>
      </c>
      <c r="K28" s="98" t="s">
        <v>59</v>
      </c>
      <c r="L28" s="42">
        <v>1</v>
      </c>
      <c r="N28" s="35">
        <v>8</v>
      </c>
      <c r="O28" s="98" t="s">
        <v>62</v>
      </c>
      <c r="P28" s="42">
        <v>3</v>
      </c>
      <c r="R28" s="35">
        <v>8</v>
      </c>
      <c r="S28" s="98" t="s">
        <v>125</v>
      </c>
      <c r="T28" s="42">
        <v>4</v>
      </c>
      <c r="V28" s="35">
        <v>8</v>
      </c>
      <c r="W28" s="109" t="s">
        <v>87</v>
      </c>
      <c r="X28" s="42"/>
    </row>
    <row r="29" spans="2:26">
      <c r="B29" s="35">
        <v>9</v>
      </c>
      <c r="C29" s="52" t="s">
        <v>88</v>
      </c>
      <c r="D29" s="44">
        <v>0</v>
      </c>
      <c r="F29" s="35">
        <v>9</v>
      </c>
      <c r="G29" s="52" t="s">
        <v>68</v>
      </c>
      <c r="H29" s="44">
        <v>2</v>
      </c>
      <c r="J29" s="35">
        <v>9</v>
      </c>
      <c r="K29" s="98" t="s">
        <v>70</v>
      </c>
      <c r="L29" s="44">
        <v>0</v>
      </c>
      <c r="N29" s="35">
        <v>9</v>
      </c>
      <c r="O29" s="98" t="s">
        <v>64</v>
      </c>
      <c r="P29" s="44">
        <v>0</v>
      </c>
      <c r="R29" s="35">
        <v>9</v>
      </c>
      <c r="S29" s="98" t="s">
        <v>126</v>
      </c>
      <c r="T29" s="44">
        <v>0</v>
      </c>
      <c r="V29" s="35">
        <v>9</v>
      </c>
      <c r="W29" s="109" t="s">
        <v>87</v>
      </c>
      <c r="X29" s="44"/>
    </row>
    <row r="30" spans="2:26">
      <c r="B30" s="35">
        <v>10</v>
      </c>
      <c r="C30" s="52" t="s">
        <v>56</v>
      </c>
      <c r="D30" s="42">
        <v>0</v>
      </c>
      <c r="F30" s="35">
        <v>10</v>
      </c>
      <c r="G30" s="52" t="s">
        <v>101</v>
      </c>
      <c r="H30" s="42">
        <v>0</v>
      </c>
      <c r="J30" s="35">
        <v>10</v>
      </c>
      <c r="K30" s="98" t="s">
        <v>60</v>
      </c>
      <c r="L30" s="42">
        <v>5</v>
      </c>
      <c r="N30" s="35">
        <v>10</v>
      </c>
      <c r="O30" s="98" t="s">
        <v>118</v>
      </c>
      <c r="P30" s="42">
        <v>3</v>
      </c>
      <c r="R30" s="35">
        <v>10</v>
      </c>
      <c r="S30" s="98" t="s">
        <v>127</v>
      </c>
      <c r="T30" s="42">
        <v>0</v>
      </c>
      <c r="V30" s="35">
        <v>10</v>
      </c>
      <c r="W30" s="109" t="s">
        <v>87</v>
      </c>
      <c r="X30" s="42"/>
    </row>
    <row r="31" spans="2:26">
      <c r="B31" s="35">
        <v>11</v>
      </c>
      <c r="C31" s="104" t="s">
        <v>87</v>
      </c>
      <c r="D31" s="44"/>
      <c r="F31" s="35">
        <v>11</v>
      </c>
      <c r="G31" s="52" t="s">
        <v>72</v>
      </c>
      <c r="H31" s="44">
        <v>25</v>
      </c>
      <c r="J31" s="35">
        <v>11</v>
      </c>
      <c r="K31" s="98" t="s">
        <v>71</v>
      </c>
      <c r="L31" s="44">
        <v>6</v>
      </c>
      <c r="N31" s="35">
        <v>11</v>
      </c>
      <c r="O31" s="98" t="s">
        <v>119</v>
      </c>
      <c r="P31" s="44">
        <v>1</v>
      </c>
      <c r="R31" s="35">
        <v>11</v>
      </c>
      <c r="S31" s="98" t="s">
        <v>128</v>
      </c>
      <c r="T31" s="44">
        <v>7</v>
      </c>
      <c r="V31" s="35">
        <v>11</v>
      </c>
      <c r="W31" s="109" t="s">
        <v>87</v>
      </c>
      <c r="X31" s="44"/>
    </row>
    <row r="32" spans="2:26">
      <c r="B32" s="35">
        <v>12</v>
      </c>
      <c r="C32" s="104" t="s">
        <v>87</v>
      </c>
      <c r="D32" s="42"/>
      <c r="F32" s="35">
        <v>12</v>
      </c>
      <c r="G32" s="53" t="s">
        <v>73</v>
      </c>
      <c r="H32" s="42">
        <v>16</v>
      </c>
      <c r="J32" s="35">
        <v>12</v>
      </c>
      <c r="K32" s="99" t="s">
        <v>112</v>
      </c>
      <c r="L32" s="42">
        <v>7</v>
      </c>
      <c r="N32" s="35">
        <v>12</v>
      </c>
      <c r="O32" s="99" t="s">
        <v>65</v>
      </c>
      <c r="P32" s="42">
        <v>0</v>
      </c>
      <c r="R32" s="35">
        <v>12</v>
      </c>
      <c r="S32" s="99" t="s">
        <v>129</v>
      </c>
      <c r="T32" s="42">
        <v>0</v>
      </c>
      <c r="V32" s="35">
        <v>12</v>
      </c>
      <c r="W32" s="110" t="s">
        <v>87</v>
      </c>
      <c r="X32" s="42"/>
      <c r="Z32" s="126" t="s">
        <v>132</v>
      </c>
    </row>
    <row r="33" spans="2:26">
      <c r="B33" s="37"/>
      <c r="C33" s="111" t="s">
        <v>29</v>
      </c>
      <c r="D33" s="41">
        <f>SUM(D21:D32)</f>
        <v>1</v>
      </c>
      <c r="F33" s="37"/>
      <c r="G33" s="111" t="s">
        <v>29</v>
      </c>
      <c r="H33" s="36">
        <f>SUM(H21:H32)</f>
        <v>88</v>
      </c>
      <c r="J33" s="37"/>
      <c r="K33" s="111" t="s">
        <v>29</v>
      </c>
      <c r="L33" s="41">
        <f>SUM(L21:L32)</f>
        <v>58</v>
      </c>
      <c r="N33" s="37"/>
      <c r="O33" s="111" t="s">
        <v>29</v>
      </c>
      <c r="P33" s="36">
        <f>SUM(P21:P32)</f>
        <v>20</v>
      </c>
      <c r="R33" s="37"/>
      <c r="S33" s="111" t="s">
        <v>29</v>
      </c>
      <c r="T33" s="41">
        <f>SUM(T21:T32)</f>
        <v>35</v>
      </c>
      <c r="V33" s="37"/>
      <c r="W33" s="111" t="s">
        <v>29</v>
      </c>
      <c r="X33" s="41">
        <f>SUM(X21:X32)</f>
        <v>0</v>
      </c>
      <c r="Z33" s="127">
        <f>D33+H33+L33+P33+T33+X33</f>
        <v>202</v>
      </c>
    </row>
    <row r="34" spans="2:26">
      <c r="C34" s="60" t="str">
        <f>IF(D33&gt;(D17*$D$7),"Err.: pref. oltre voti di lista","")</f>
        <v/>
      </c>
      <c r="G34" s="60" t="str">
        <f>IF(H33&gt;(H17*$D$7),"Err.: pref. oltre voti di lista","")</f>
        <v/>
      </c>
      <c r="K34" s="60" t="str">
        <f>IF(L33&gt;(L17*$D$7),"Err.: pref. oltre voti di lista","")</f>
        <v/>
      </c>
      <c r="O34" s="60" t="str">
        <f>IF(P33&gt;(P17*$D$7),"Err.: pref. oltre voti di lista","")</f>
        <v/>
      </c>
      <c r="S34" s="60" t="str">
        <f>IF(T33&gt;(T17*$D$7),"Err.: pref. oltre voti di lista","")</f>
        <v/>
      </c>
      <c r="W34" s="60" t="str">
        <f>IF(X33&gt;(X17*$D$7),"Err.: pref. oltre voti di lista","")</f>
        <v/>
      </c>
    </row>
  </sheetData>
  <sheetProtection sheet="1" objects="1" scenarios="1"/>
  <mergeCells count="22">
    <mergeCell ref="Z15:Z16"/>
    <mergeCell ref="B13:H13"/>
    <mergeCell ref="J13:P13"/>
    <mergeCell ref="R13:X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B1:H1"/>
    <mergeCell ref="J1:P1"/>
    <mergeCell ref="R1:X1"/>
    <mergeCell ref="B2:H2"/>
    <mergeCell ref="J2:P2"/>
    <mergeCell ref="R2:X2"/>
  </mergeCells>
  <conditionalFormatting sqref="G8:H8 O8:P8 W8:X8">
    <cfRule type="notContainsBlanks" dxfId="18" priority="9">
      <formula>LEN(TRIM(G8))&gt;0</formula>
    </cfRule>
  </conditionalFormatting>
  <conditionalFormatting sqref="C34 G34 K34 O34 S34 W34">
    <cfRule type="notContainsBlanks" dxfId="17" priority="8">
      <formula>LEN(TRIM(C34))&gt;0</formula>
    </cfRule>
  </conditionalFormatting>
  <conditionalFormatting sqref="D17 H17 L17 P17 T17 X17">
    <cfRule type="dataBar" priority="7">
      <dataBar>
        <cfvo type="min" val="0"/>
        <cfvo type="max" val="0"/>
        <color rgb="FFFFB628"/>
      </dataBar>
    </cfRule>
  </conditionalFormatting>
  <conditionalFormatting sqref="D21:D32">
    <cfRule type="dataBar" priority="6">
      <dataBar>
        <cfvo type="min" val="0"/>
        <cfvo type="max" val="0"/>
        <color rgb="FF638EC6"/>
      </dataBar>
    </cfRule>
  </conditionalFormatting>
  <conditionalFormatting sqref="H21:H32">
    <cfRule type="dataBar" priority="5">
      <dataBar>
        <cfvo type="min" val="0"/>
        <cfvo type="max" val="0"/>
        <color rgb="FF638EC6"/>
      </dataBar>
    </cfRule>
  </conditionalFormatting>
  <conditionalFormatting sqref="L21:L32">
    <cfRule type="dataBar" priority="4">
      <dataBar>
        <cfvo type="min" val="0"/>
        <cfvo type="max" val="0"/>
        <color rgb="FF638EC6"/>
      </dataBar>
    </cfRule>
  </conditionalFormatting>
  <conditionalFormatting sqref="P21:P32">
    <cfRule type="dataBar" priority="3">
      <dataBar>
        <cfvo type="min" val="0"/>
        <cfvo type="max" val="0"/>
        <color rgb="FF638EC6"/>
      </dataBar>
    </cfRule>
  </conditionalFormatting>
  <conditionalFormatting sqref="T21:T32">
    <cfRule type="dataBar" priority="2">
      <dataBar>
        <cfvo type="min" val="0"/>
        <cfvo type="max" val="0"/>
        <color rgb="FF638EC6"/>
      </dataBar>
    </cfRule>
  </conditionalFormatting>
  <conditionalFormatting sqref="X21:X32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Z34"/>
  <sheetViews>
    <sheetView view="pageBreakPreview" zoomScale="70" zoomScaleNormal="100" zoomScaleSheetLayoutView="70" workbookViewId="0">
      <selection activeCell="V23" sqref="V23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59" t="s">
        <v>38</v>
      </c>
      <c r="C1" s="159"/>
      <c r="D1" s="159"/>
      <c r="E1" s="159"/>
      <c r="F1" s="159"/>
      <c r="G1" s="159"/>
      <c r="H1" s="159"/>
      <c r="J1" s="159" t="str">
        <f t="shared" ref="J1" si="0">$B$1</f>
        <v>Sezione 4 - Perarolo</v>
      </c>
      <c r="K1" s="159"/>
      <c r="L1" s="159"/>
      <c r="M1" s="159"/>
      <c r="N1" s="159"/>
      <c r="O1" s="159"/>
      <c r="P1" s="159"/>
      <c r="R1" s="159" t="str">
        <f t="shared" ref="R1" si="1">$B$1</f>
        <v>Sezione 4 - Perarolo</v>
      </c>
      <c r="S1" s="159"/>
      <c r="T1" s="159"/>
      <c r="U1" s="159"/>
      <c r="V1" s="159"/>
      <c r="W1" s="159"/>
      <c r="X1" s="159"/>
    </row>
    <row r="2" spans="1:26" ht="21" customHeight="1">
      <c r="A2" s="91"/>
      <c r="B2" s="160" t="s">
        <v>80</v>
      </c>
      <c r="C2" s="160"/>
      <c r="D2" s="160"/>
      <c r="E2" s="160"/>
      <c r="F2" s="160"/>
      <c r="G2" s="160"/>
      <c r="H2" s="160"/>
      <c r="J2" s="160" t="s">
        <v>80</v>
      </c>
      <c r="K2" s="160"/>
      <c r="L2" s="160"/>
      <c r="M2" s="160"/>
      <c r="N2" s="160"/>
      <c r="O2" s="160"/>
      <c r="P2" s="160"/>
      <c r="R2" s="160" t="s">
        <v>80</v>
      </c>
      <c r="S2" s="160"/>
      <c r="T2" s="160"/>
      <c r="U2" s="160"/>
      <c r="V2" s="160"/>
      <c r="W2" s="160"/>
      <c r="X2" s="160"/>
    </row>
    <row r="3" spans="1:26">
      <c r="C3" s="117" t="s">
        <v>23</v>
      </c>
      <c r="D3" s="118">
        <f>'Elettori-Votanti'!E2</f>
        <v>581</v>
      </c>
      <c r="F3" s="95" t="s">
        <v>81</v>
      </c>
      <c r="G3" s="46" t="s">
        <v>8</v>
      </c>
      <c r="H3" s="47">
        <f>'Elettori-Votanti'!E25</f>
        <v>448</v>
      </c>
      <c r="K3" s="117" t="s">
        <v>23</v>
      </c>
      <c r="L3" s="118">
        <f t="shared" ref="L3:L5" si="2">D3</f>
        <v>581</v>
      </c>
      <c r="N3" s="95" t="s">
        <v>81</v>
      </c>
      <c r="O3" s="46" t="s">
        <v>8</v>
      </c>
      <c r="P3" s="47">
        <f t="shared" ref="P3:P7" si="3">H3</f>
        <v>448</v>
      </c>
      <c r="S3" s="117" t="s">
        <v>23</v>
      </c>
      <c r="T3" s="118">
        <f t="shared" ref="T3:T5" si="4">L3</f>
        <v>581</v>
      </c>
      <c r="V3" s="95" t="s">
        <v>81</v>
      </c>
      <c r="W3" s="46" t="s">
        <v>8</v>
      </c>
      <c r="X3" s="47">
        <f t="shared" ref="X3:X7" si="5">H3</f>
        <v>448</v>
      </c>
    </row>
    <row r="4" spans="1:26">
      <c r="C4" s="48" t="s">
        <v>2</v>
      </c>
      <c r="D4" s="49">
        <f>'Elettori-Votanti'!E3</f>
        <v>295</v>
      </c>
      <c r="F4" s="96" t="s">
        <v>82</v>
      </c>
      <c r="G4" s="112" t="s">
        <v>24</v>
      </c>
      <c r="H4" s="113">
        <v>5</v>
      </c>
      <c r="K4" s="48" t="s">
        <v>2</v>
      </c>
      <c r="L4" s="49">
        <f t="shared" si="2"/>
        <v>295</v>
      </c>
      <c r="N4" s="96" t="s">
        <v>82</v>
      </c>
      <c r="O4" s="112" t="s">
        <v>24</v>
      </c>
      <c r="P4" s="116">
        <f t="shared" si="3"/>
        <v>5</v>
      </c>
      <c r="S4" s="48" t="s">
        <v>2</v>
      </c>
      <c r="T4" s="49">
        <f t="shared" si="4"/>
        <v>295</v>
      </c>
      <c r="V4" s="96" t="s">
        <v>82</v>
      </c>
      <c r="W4" s="112" t="s">
        <v>24</v>
      </c>
      <c r="X4" s="116">
        <f t="shared" si="5"/>
        <v>5</v>
      </c>
    </row>
    <row r="5" spans="1:26">
      <c r="C5" s="50" t="s">
        <v>3</v>
      </c>
      <c r="D5" s="51">
        <f>'Elettori-Votanti'!E4</f>
        <v>286</v>
      </c>
      <c r="F5" s="96" t="s">
        <v>83</v>
      </c>
      <c r="G5" s="112" t="s">
        <v>25</v>
      </c>
      <c r="H5" s="113">
        <v>5</v>
      </c>
      <c r="K5" s="50" t="s">
        <v>3</v>
      </c>
      <c r="L5" s="51">
        <f t="shared" si="2"/>
        <v>286</v>
      </c>
      <c r="N5" s="96" t="s">
        <v>83</v>
      </c>
      <c r="O5" s="112" t="s">
        <v>25</v>
      </c>
      <c r="P5" s="116">
        <f t="shared" si="3"/>
        <v>5</v>
      </c>
      <c r="S5" s="50" t="s">
        <v>3</v>
      </c>
      <c r="T5" s="51">
        <f t="shared" si="4"/>
        <v>286</v>
      </c>
      <c r="V5" s="96" t="s">
        <v>83</v>
      </c>
      <c r="W5" s="112" t="s">
        <v>25</v>
      </c>
      <c r="X5" s="116">
        <f t="shared" si="5"/>
        <v>5</v>
      </c>
    </row>
    <row r="6" spans="1:26">
      <c r="C6" s="38"/>
      <c r="D6" s="119"/>
      <c r="F6" s="96" t="s">
        <v>84</v>
      </c>
      <c r="G6" s="112" t="s">
        <v>26</v>
      </c>
      <c r="H6" s="113">
        <v>0</v>
      </c>
      <c r="K6" s="38"/>
      <c r="L6" s="119"/>
      <c r="N6" s="96" t="s">
        <v>84</v>
      </c>
      <c r="O6" s="112" t="s">
        <v>26</v>
      </c>
      <c r="P6" s="116">
        <f t="shared" si="3"/>
        <v>0</v>
      </c>
      <c r="S6" s="38"/>
      <c r="T6" s="119"/>
      <c r="V6" s="96" t="s">
        <v>84</v>
      </c>
      <c r="W6" s="112" t="s">
        <v>26</v>
      </c>
      <c r="X6" s="116">
        <f t="shared" si="5"/>
        <v>0</v>
      </c>
    </row>
    <row r="7" spans="1:26">
      <c r="C7" s="100" t="s">
        <v>34</v>
      </c>
      <c r="D7" s="120">
        <f>'Elettori-Votanti'!$C$28</f>
        <v>2</v>
      </c>
      <c r="F7" s="97" t="s">
        <v>85</v>
      </c>
      <c r="G7" s="114" t="s">
        <v>27</v>
      </c>
      <c r="H7" s="115">
        <f>H3-H4-H5-H6</f>
        <v>438</v>
      </c>
      <c r="K7" s="100" t="s">
        <v>34</v>
      </c>
      <c r="L7" s="120">
        <f>'Elettori-Votanti'!$C$28</f>
        <v>2</v>
      </c>
      <c r="N7" s="97" t="s">
        <v>85</v>
      </c>
      <c r="O7" s="114" t="s">
        <v>27</v>
      </c>
      <c r="P7" s="115">
        <f t="shared" si="3"/>
        <v>438</v>
      </c>
      <c r="S7" s="100" t="s">
        <v>34</v>
      </c>
      <c r="T7" s="120">
        <f>'Elettori-Votanti'!$C$28</f>
        <v>2</v>
      </c>
      <c r="V7" s="97" t="s">
        <v>85</v>
      </c>
      <c r="W7" s="114" t="s">
        <v>27</v>
      </c>
      <c r="X7" s="115">
        <f t="shared" si="5"/>
        <v>438</v>
      </c>
    </row>
    <row r="8" spans="1:26">
      <c r="C8" s="121" t="s">
        <v>77</v>
      </c>
      <c r="D8" s="122">
        <f>'Elettori-Votanti'!E26</f>
        <v>0.77108433734939763</v>
      </c>
      <c r="F8" s="100"/>
      <c r="G8" s="59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K8" s="121" t="s">
        <v>77</v>
      </c>
      <c r="L8" s="122">
        <f>$D$8</f>
        <v>0.77108433734939763</v>
      </c>
      <c r="N8" s="100"/>
      <c r="O8" s="59" t="str">
        <f t="shared" ref="O8:P8" si="6">G8</f>
        <v/>
      </c>
      <c r="P8" s="101" t="str">
        <f t="shared" si="6"/>
        <v/>
      </c>
      <c r="S8" s="121" t="s">
        <v>77</v>
      </c>
      <c r="T8" s="122">
        <f>$D$8</f>
        <v>0.77108433734939763</v>
      </c>
      <c r="V8" s="100"/>
      <c r="W8" s="59" t="str">
        <f t="shared" ref="W8:X8" si="7">G8</f>
        <v/>
      </c>
      <c r="X8" s="101" t="str">
        <f t="shared" si="7"/>
        <v/>
      </c>
    </row>
    <row r="9" spans="1:26">
      <c r="C9" s="39"/>
      <c r="D9" s="103"/>
      <c r="F9" s="39"/>
      <c r="G9" s="102"/>
      <c r="H9" s="103"/>
      <c r="K9" s="39"/>
      <c r="L9" s="103"/>
      <c r="N9" s="39"/>
      <c r="O9" s="102"/>
      <c r="P9" s="103"/>
      <c r="S9" s="39"/>
      <c r="T9" s="103"/>
      <c r="V9" s="39"/>
      <c r="W9" s="102"/>
      <c r="X9" s="103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J13" s="160" t="s">
        <v>86</v>
      </c>
      <c r="K13" s="160"/>
      <c r="L13" s="160"/>
      <c r="M13" s="160"/>
      <c r="N13" s="160"/>
      <c r="O13" s="160"/>
      <c r="P13" s="160"/>
      <c r="R13" s="160" t="s">
        <v>86</v>
      </c>
      <c r="S13" s="160"/>
      <c r="T13" s="160"/>
      <c r="U13" s="160"/>
      <c r="V13" s="160"/>
      <c r="W13" s="160"/>
      <c r="X13" s="160"/>
    </row>
    <row r="15" spans="1:26">
      <c r="B15" s="161"/>
      <c r="C15" s="58" t="s">
        <v>19</v>
      </c>
      <c r="D15" s="165" t="s">
        <v>40</v>
      </c>
      <c r="F15" s="163"/>
      <c r="G15" s="58" t="s">
        <v>30</v>
      </c>
      <c r="H15" s="165" t="s">
        <v>40</v>
      </c>
      <c r="J15" s="161"/>
      <c r="K15" s="106" t="s">
        <v>31</v>
      </c>
      <c r="L15" s="165" t="s">
        <v>40</v>
      </c>
      <c r="N15" s="163"/>
      <c r="O15" s="106" t="s">
        <v>32</v>
      </c>
      <c r="P15" s="165" t="s">
        <v>40</v>
      </c>
      <c r="R15" s="161"/>
      <c r="S15" s="106" t="s">
        <v>102</v>
      </c>
      <c r="T15" s="165" t="s">
        <v>40</v>
      </c>
      <c r="V15" s="163"/>
      <c r="W15" s="106" t="s">
        <v>103</v>
      </c>
      <c r="X15" s="165" t="s">
        <v>40</v>
      </c>
      <c r="Z15" s="165" t="s">
        <v>40</v>
      </c>
    </row>
    <row r="16" spans="1:26" ht="9.75" customHeight="1">
      <c r="B16" s="162"/>
      <c r="C16" s="105" t="s">
        <v>95</v>
      </c>
      <c r="D16" s="166"/>
      <c r="F16" s="164"/>
      <c r="G16" s="105" t="s">
        <v>95</v>
      </c>
      <c r="H16" s="166"/>
      <c r="J16" s="162"/>
      <c r="K16" s="105" t="s">
        <v>95</v>
      </c>
      <c r="L16" s="166"/>
      <c r="N16" s="164"/>
      <c r="O16" s="105" t="s">
        <v>95</v>
      </c>
      <c r="P16" s="166"/>
      <c r="R16" s="162"/>
      <c r="S16" s="105" t="s">
        <v>95</v>
      </c>
      <c r="T16" s="166"/>
      <c r="V16" s="164"/>
      <c r="W16" s="105" t="s">
        <v>95</v>
      </c>
      <c r="X16" s="166"/>
      <c r="Z16" s="166"/>
    </row>
    <row r="17" spans="2:26" ht="30.75" customHeight="1">
      <c r="B17" s="39"/>
      <c r="C17" s="56" t="s">
        <v>94</v>
      </c>
      <c r="D17" s="57">
        <v>35</v>
      </c>
      <c r="F17" s="39"/>
      <c r="G17" s="56" t="s">
        <v>57</v>
      </c>
      <c r="H17" s="57">
        <v>231</v>
      </c>
      <c r="J17" s="39"/>
      <c r="K17" s="56" t="s">
        <v>74</v>
      </c>
      <c r="L17" s="57">
        <v>69</v>
      </c>
      <c r="N17" s="39"/>
      <c r="O17" s="56" t="s">
        <v>104</v>
      </c>
      <c r="P17" s="57">
        <v>24</v>
      </c>
      <c r="R17" s="39"/>
      <c r="S17" s="56" t="s">
        <v>53</v>
      </c>
      <c r="T17" s="57">
        <v>79</v>
      </c>
      <c r="V17" s="39"/>
      <c r="W17" s="107" t="s">
        <v>87</v>
      </c>
      <c r="X17" s="57">
        <v>0</v>
      </c>
      <c r="Z17" s="73">
        <f>D17+H17+L17+P17+T17+X17</f>
        <v>438</v>
      </c>
    </row>
    <row r="18" spans="2:26">
      <c r="C18" s="54" t="s">
        <v>33</v>
      </c>
      <c r="D18" s="55">
        <f>D17/$H$7</f>
        <v>7.9908675799086754E-2</v>
      </c>
      <c r="G18" s="54" t="s">
        <v>33</v>
      </c>
      <c r="H18" s="55">
        <f>H17/$H$7</f>
        <v>0.5273972602739726</v>
      </c>
      <c r="K18" s="54" t="s">
        <v>33</v>
      </c>
      <c r="L18" s="55">
        <f>L17/$H$7</f>
        <v>0.15753424657534246</v>
      </c>
      <c r="O18" s="54" t="s">
        <v>33</v>
      </c>
      <c r="P18" s="55">
        <f>P17/$H$7</f>
        <v>5.4794520547945202E-2</v>
      </c>
      <c r="S18" s="54" t="s">
        <v>33</v>
      </c>
      <c r="T18" s="55">
        <f>T17/$H$7</f>
        <v>0.18036529680365296</v>
      </c>
      <c r="W18" s="54" t="s">
        <v>33</v>
      </c>
      <c r="X18" s="55">
        <f>X17/$H$7</f>
        <v>0</v>
      </c>
      <c r="Z18" s="125"/>
    </row>
    <row r="19" spans="2:26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</row>
    <row r="20" spans="2:26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</row>
    <row r="21" spans="2:26">
      <c r="B21" s="43">
        <v>1</v>
      </c>
      <c r="C21" s="46" t="s">
        <v>54</v>
      </c>
      <c r="D21" s="44">
        <v>0</v>
      </c>
      <c r="F21" s="43">
        <v>1</v>
      </c>
      <c r="G21" s="46" t="s">
        <v>66</v>
      </c>
      <c r="H21" s="44">
        <v>146</v>
      </c>
      <c r="J21" s="43">
        <v>1</v>
      </c>
      <c r="K21" s="46" t="s">
        <v>105</v>
      </c>
      <c r="L21" s="44">
        <v>1</v>
      </c>
      <c r="N21" s="43">
        <v>1</v>
      </c>
      <c r="O21" s="46" t="s">
        <v>113</v>
      </c>
      <c r="P21" s="44">
        <v>3</v>
      </c>
      <c r="R21" s="43">
        <v>1</v>
      </c>
      <c r="S21" s="46" t="s">
        <v>120</v>
      </c>
      <c r="T21" s="44">
        <v>1</v>
      </c>
      <c r="V21" s="43">
        <v>1</v>
      </c>
      <c r="W21" s="108" t="s">
        <v>87</v>
      </c>
      <c r="X21" s="44"/>
    </row>
    <row r="22" spans="2:26">
      <c r="B22" s="35">
        <v>2</v>
      </c>
      <c r="C22" s="52" t="s">
        <v>93</v>
      </c>
      <c r="D22" s="42">
        <v>0</v>
      </c>
      <c r="F22" s="35">
        <v>2</v>
      </c>
      <c r="G22" s="52" t="s">
        <v>96</v>
      </c>
      <c r="H22" s="42">
        <v>6</v>
      </c>
      <c r="J22" s="35">
        <v>2</v>
      </c>
      <c r="K22" s="98" t="s">
        <v>106</v>
      </c>
      <c r="L22" s="42">
        <v>1</v>
      </c>
      <c r="N22" s="35">
        <v>2</v>
      </c>
      <c r="O22" s="98" t="s">
        <v>114</v>
      </c>
      <c r="P22" s="42">
        <v>0</v>
      </c>
      <c r="R22" s="35">
        <v>2</v>
      </c>
      <c r="S22" s="98" t="s">
        <v>130</v>
      </c>
      <c r="T22" s="42">
        <v>2</v>
      </c>
      <c r="V22" s="35">
        <v>2</v>
      </c>
      <c r="W22" s="109" t="s">
        <v>87</v>
      </c>
      <c r="X22" s="42"/>
    </row>
    <row r="23" spans="2:26">
      <c r="B23" s="35">
        <v>3</v>
      </c>
      <c r="C23" s="52" t="s">
        <v>55</v>
      </c>
      <c r="D23" s="44">
        <v>0</v>
      </c>
      <c r="F23" s="35">
        <v>3</v>
      </c>
      <c r="G23" s="52" t="s">
        <v>67</v>
      </c>
      <c r="H23" s="44">
        <v>0</v>
      </c>
      <c r="J23" s="35">
        <v>3</v>
      </c>
      <c r="K23" s="98" t="s">
        <v>107</v>
      </c>
      <c r="L23" s="44">
        <v>5</v>
      </c>
      <c r="N23" s="35">
        <v>3</v>
      </c>
      <c r="O23" s="98" t="s">
        <v>61</v>
      </c>
      <c r="P23" s="44">
        <v>3</v>
      </c>
      <c r="R23" s="35">
        <v>3</v>
      </c>
      <c r="S23" s="98" t="s">
        <v>121</v>
      </c>
      <c r="T23" s="44">
        <v>0</v>
      </c>
      <c r="V23" s="35">
        <v>3</v>
      </c>
      <c r="W23" s="109" t="s">
        <v>87</v>
      </c>
      <c r="X23" s="44"/>
    </row>
    <row r="24" spans="2:26">
      <c r="B24" s="35">
        <v>4</v>
      </c>
      <c r="C24" s="52" t="s">
        <v>92</v>
      </c>
      <c r="D24" s="42">
        <v>0</v>
      </c>
      <c r="F24" s="35">
        <v>4</v>
      </c>
      <c r="G24" s="52" t="s">
        <v>97</v>
      </c>
      <c r="H24" s="42">
        <v>7</v>
      </c>
      <c r="J24" s="35">
        <v>4</v>
      </c>
      <c r="K24" s="98" t="s">
        <v>108</v>
      </c>
      <c r="L24" s="42">
        <v>17</v>
      </c>
      <c r="N24" s="35">
        <v>4</v>
      </c>
      <c r="O24" s="98" t="s">
        <v>63</v>
      </c>
      <c r="P24" s="42">
        <v>2</v>
      </c>
      <c r="R24" s="35">
        <v>4</v>
      </c>
      <c r="S24" s="98" t="s">
        <v>58</v>
      </c>
      <c r="T24" s="42">
        <v>1</v>
      </c>
      <c r="V24" s="35">
        <v>4</v>
      </c>
      <c r="W24" s="109" t="s">
        <v>87</v>
      </c>
      <c r="X24" s="42"/>
    </row>
    <row r="25" spans="2:26">
      <c r="B25" s="35">
        <v>5</v>
      </c>
      <c r="C25" s="52" t="s">
        <v>91</v>
      </c>
      <c r="D25" s="44">
        <v>0</v>
      </c>
      <c r="F25" s="35">
        <v>5</v>
      </c>
      <c r="G25" s="52" t="s">
        <v>98</v>
      </c>
      <c r="H25" s="44">
        <v>0</v>
      </c>
      <c r="J25" s="35">
        <v>5</v>
      </c>
      <c r="K25" s="98" t="s">
        <v>109</v>
      </c>
      <c r="L25" s="44">
        <v>0</v>
      </c>
      <c r="N25" s="35">
        <v>5</v>
      </c>
      <c r="O25" s="98" t="s">
        <v>115</v>
      </c>
      <c r="P25" s="44">
        <v>0</v>
      </c>
      <c r="R25" s="35">
        <v>5</v>
      </c>
      <c r="S25" s="98" t="s">
        <v>122</v>
      </c>
      <c r="T25" s="44">
        <v>28</v>
      </c>
      <c r="V25" s="35">
        <v>5</v>
      </c>
      <c r="W25" s="109" t="s">
        <v>87</v>
      </c>
      <c r="X25" s="44"/>
    </row>
    <row r="26" spans="2:26">
      <c r="B26" s="35">
        <v>6</v>
      </c>
      <c r="C26" s="52" t="s">
        <v>90</v>
      </c>
      <c r="D26" s="42">
        <v>0</v>
      </c>
      <c r="F26" s="35">
        <v>6</v>
      </c>
      <c r="G26" s="52" t="s">
        <v>99</v>
      </c>
      <c r="H26" s="42">
        <v>0</v>
      </c>
      <c r="J26" s="35">
        <v>6</v>
      </c>
      <c r="K26" s="98" t="s">
        <v>110</v>
      </c>
      <c r="L26" s="42">
        <v>3</v>
      </c>
      <c r="N26" s="35">
        <v>6</v>
      </c>
      <c r="O26" s="123" t="s">
        <v>116</v>
      </c>
      <c r="P26" s="42">
        <v>1</v>
      </c>
      <c r="R26" s="35">
        <v>6</v>
      </c>
      <c r="S26" s="98" t="s">
        <v>123</v>
      </c>
      <c r="T26" s="42">
        <v>0</v>
      </c>
      <c r="V26" s="35">
        <v>6</v>
      </c>
      <c r="W26" s="109" t="s">
        <v>87</v>
      </c>
      <c r="X26" s="42"/>
    </row>
    <row r="27" spans="2:26">
      <c r="B27" s="35">
        <v>7</v>
      </c>
      <c r="C27" s="52" t="s">
        <v>52</v>
      </c>
      <c r="D27" s="44">
        <v>1</v>
      </c>
      <c r="F27" s="35">
        <v>7</v>
      </c>
      <c r="G27" s="52" t="s">
        <v>100</v>
      </c>
      <c r="H27" s="44">
        <v>2</v>
      </c>
      <c r="J27" s="35">
        <v>7</v>
      </c>
      <c r="K27" s="98" t="s">
        <v>111</v>
      </c>
      <c r="L27" s="44">
        <v>1</v>
      </c>
      <c r="N27" s="35">
        <v>7</v>
      </c>
      <c r="O27" s="98" t="s">
        <v>117</v>
      </c>
      <c r="P27" s="44">
        <v>0</v>
      </c>
      <c r="R27" s="35">
        <v>7</v>
      </c>
      <c r="S27" s="98" t="s">
        <v>124</v>
      </c>
      <c r="T27" s="44">
        <v>0</v>
      </c>
      <c r="V27" s="35">
        <v>7</v>
      </c>
      <c r="W27" s="109" t="s">
        <v>87</v>
      </c>
      <c r="X27" s="44"/>
    </row>
    <row r="28" spans="2:26">
      <c r="B28" s="35">
        <v>8</v>
      </c>
      <c r="C28" s="52" t="s">
        <v>89</v>
      </c>
      <c r="D28" s="42">
        <v>0</v>
      </c>
      <c r="F28" s="35">
        <v>8</v>
      </c>
      <c r="G28" s="52" t="s">
        <v>69</v>
      </c>
      <c r="H28" s="42">
        <v>7</v>
      </c>
      <c r="J28" s="35">
        <v>8</v>
      </c>
      <c r="K28" s="98" t="s">
        <v>59</v>
      </c>
      <c r="L28" s="42">
        <v>0</v>
      </c>
      <c r="N28" s="35">
        <v>8</v>
      </c>
      <c r="O28" s="98" t="s">
        <v>62</v>
      </c>
      <c r="P28" s="42">
        <v>2</v>
      </c>
      <c r="R28" s="35">
        <v>8</v>
      </c>
      <c r="S28" s="98" t="s">
        <v>125</v>
      </c>
      <c r="T28" s="42">
        <v>0</v>
      </c>
      <c r="V28" s="35">
        <v>8</v>
      </c>
      <c r="W28" s="109" t="s">
        <v>87</v>
      </c>
      <c r="X28" s="42"/>
    </row>
    <row r="29" spans="2:26">
      <c r="B29" s="35">
        <v>9</v>
      </c>
      <c r="C29" s="52" t="s">
        <v>88</v>
      </c>
      <c r="D29" s="44">
        <v>0</v>
      </c>
      <c r="F29" s="35">
        <v>9</v>
      </c>
      <c r="G29" s="52" t="s">
        <v>68</v>
      </c>
      <c r="H29" s="44">
        <v>3</v>
      </c>
      <c r="J29" s="35">
        <v>9</v>
      </c>
      <c r="K29" s="98" t="s">
        <v>70</v>
      </c>
      <c r="L29" s="44">
        <v>0</v>
      </c>
      <c r="N29" s="35">
        <v>9</v>
      </c>
      <c r="O29" s="98" t="s">
        <v>64</v>
      </c>
      <c r="P29" s="44">
        <v>0</v>
      </c>
      <c r="R29" s="35">
        <v>9</v>
      </c>
      <c r="S29" s="98" t="s">
        <v>126</v>
      </c>
      <c r="T29" s="44">
        <v>2</v>
      </c>
      <c r="V29" s="35">
        <v>9</v>
      </c>
      <c r="W29" s="109" t="s">
        <v>87</v>
      </c>
      <c r="X29" s="44"/>
    </row>
    <row r="30" spans="2:26">
      <c r="B30" s="35">
        <v>10</v>
      </c>
      <c r="C30" s="52" t="s">
        <v>56</v>
      </c>
      <c r="D30" s="42">
        <v>0</v>
      </c>
      <c r="F30" s="35">
        <v>10</v>
      </c>
      <c r="G30" s="52" t="s">
        <v>101</v>
      </c>
      <c r="H30" s="42">
        <v>1</v>
      </c>
      <c r="J30" s="35">
        <v>10</v>
      </c>
      <c r="K30" s="98" t="s">
        <v>60</v>
      </c>
      <c r="L30" s="42">
        <v>1</v>
      </c>
      <c r="N30" s="35">
        <v>10</v>
      </c>
      <c r="O30" s="98" t="s">
        <v>118</v>
      </c>
      <c r="P30" s="42">
        <v>0</v>
      </c>
      <c r="R30" s="35">
        <v>10</v>
      </c>
      <c r="S30" s="98" t="s">
        <v>127</v>
      </c>
      <c r="T30" s="42">
        <v>0</v>
      </c>
      <c r="V30" s="35">
        <v>10</v>
      </c>
      <c r="W30" s="109" t="s">
        <v>87</v>
      </c>
      <c r="X30" s="42"/>
    </row>
    <row r="31" spans="2:26">
      <c r="B31" s="35">
        <v>11</v>
      </c>
      <c r="C31" s="104" t="s">
        <v>87</v>
      </c>
      <c r="D31" s="44"/>
      <c r="F31" s="35">
        <v>11</v>
      </c>
      <c r="G31" s="52" t="s">
        <v>72</v>
      </c>
      <c r="H31" s="44">
        <v>15</v>
      </c>
      <c r="J31" s="35">
        <v>11</v>
      </c>
      <c r="K31" s="98" t="s">
        <v>71</v>
      </c>
      <c r="L31" s="44">
        <v>0</v>
      </c>
      <c r="N31" s="35">
        <v>11</v>
      </c>
      <c r="O31" s="98" t="s">
        <v>119</v>
      </c>
      <c r="P31" s="44">
        <v>0</v>
      </c>
      <c r="R31" s="35">
        <v>11</v>
      </c>
      <c r="S31" s="98" t="s">
        <v>128</v>
      </c>
      <c r="T31" s="44">
        <v>5</v>
      </c>
      <c r="V31" s="35">
        <v>11</v>
      </c>
      <c r="W31" s="109" t="s">
        <v>87</v>
      </c>
      <c r="X31" s="44"/>
    </row>
    <row r="32" spans="2:26">
      <c r="B32" s="35">
        <v>12</v>
      </c>
      <c r="C32" s="104" t="s">
        <v>87</v>
      </c>
      <c r="D32" s="42"/>
      <c r="F32" s="35">
        <v>12</v>
      </c>
      <c r="G32" s="53" t="s">
        <v>73</v>
      </c>
      <c r="H32" s="42">
        <v>7</v>
      </c>
      <c r="J32" s="35">
        <v>12</v>
      </c>
      <c r="K32" s="99" t="s">
        <v>112</v>
      </c>
      <c r="L32" s="42">
        <v>7</v>
      </c>
      <c r="N32" s="35">
        <v>12</v>
      </c>
      <c r="O32" s="99" t="s">
        <v>65</v>
      </c>
      <c r="P32" s="42">
        <v>0</v>
      </c>
      <c r="R32" s="35">
        <v>12</v>
      </c>
      <c r="S32" s="99" t="s">
        <v>129</v>
      </c>
      <c r="T32" s="42">
        <v>3</v>
      </c>
      <c r="V32" s="35">
        <v>12</v>
      </c>
      <c r="W32" s="110" t="s">
        <v>87</v>
      </c>
      <c r="X32" s="42"/>
      <c r="Z32" s="126" t="s">
        <v>132</v>
      </c>
    </row>
    <row r="33" spans="2:26">
      <c r="B33" s="37"/>
      <c r="C33" s="111" t="s">
        <v>29</v>
      </c>
      <c r="D33" s="41">
        <f>SUM(D21:D32)</f>
        <v>1</v>
      </c>
      <c r="F33" s="37"/>
      <c r="G33" s="111" t="s">
        <v>29</v>
      </c>
      <c r="H33" s="36">
        <f>SUM(H21:H32)</f>
        <v>194</v>
      </c>
      <c r="J33" s="37"/>
      <c r="K33" s="111" t="s">
        <v>29</v>
      </c>
      <c r="L33" s="41">
        <f>SUM(L21:L32)</f>
        <v>36</v>
      </c>
      <c r="N33" s="37"/>
      <c r="O33" s="111" t="s">
        <v>29</v>
      </c>
      <c r="P33" s="36">
        <f>SUM(P21:P32)</f>
        <v>11</v>
      </c>
      <c r="R33" s="37"/>
      <c r="S33" s="111" t="s">
        <v>29</v>
      </c>
      <c r="T33" s="41">
        <f>SUM(T21:T32)</f>
        <v>42</v>
      </c>
      <c r="V33" s="37"/>
      <c r="W33" s="111" t="s">
        <v>29</v>
      </c>
      <c r="X33" s="41">
        <f>SUM(X21:X32)</f>
        <v>0</v>
      </c>
      <c r="Z33" s="127">
        <f>D33+H33+L33+P33+T33+X33</f>
        <v>284</v>
      </c>
    </row>
    <row r="34" spans="2:26">
      <c r="C34" s="60" t="str">
        <f>IF(D33&gt;(D17*$D$7),"Err.: pref. oltre voti di lista","")</f>
        <v/>
      </c>
      <c r="G34" s="60" t="str">
        <f>IF(H33&gt;(H17*$D$7),"Err.: pref. oltre voti di lista","")</f>
        <v/>
      </c>
      <c r="K34" s="60" t="str">
        <f>IF(L33&gt;(L17*$D$7),"Err.: pref. oltre voti di lista","")</f>
        <v/>
      </c>
      <c r="O34" s="60" t="str">
        <f>IF(P33&gt;(P17*$D$7),"Err.: pref. oltre voti di lista","")</f>
        <v/>
      </c>
      <c r="S34" s="60" t="str">
        <f>IF(T33&gt;(T17*$D$7),"Err.: pref. oltre voti di lista","")</f>
        <v/>
      </c>
      <c r="W34" s="60" t="str">
        <f>IF(X33&gt;(X17*$D$7),"Err.: pref. oltre voti di lista","")</f>
        <v/>
      </c>
    </row>
  </sheetData>
  <sheetProtection sheet="1" objects="1" scenarios="1"/>
  <mergeCells count="22">
    <mergeCell ref="Z15:Z16"/>
    <mergeCell ref="B13:H13"/>
    <mergeCell ref="J13:P13"/>
    <mergeCell ref="R13:X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B1:H1"/>
    <mergeCell ref="J1:P1"/>
    <mergeCell ref="R1:X1"/>
    <mergeCell ref="B2:H2"/>
    <mergeCell ref="J2:P2"/>
    <mergeCell ref="R2:X2"/>
  </mergeCells>
  <conditionalFormatting sqref="G8:H8 O8:P8 W8:X8">
    <cfRule type="notContainsBlanks" dxfId="16" priority="9">
      <formula>LEN(TRIM(G8))&gt;0</formula>
    </cfRule>
  </conditionalFormatting>
  <conditionalFormatting sqref="C34 G34 K34 O34 S34 W34">
    <cfRule type="notContainsBlanks" dxfId="15" priority="8">
      <formula>LEN(TRIM(C34))&gt;0</formula>
    </cfRule>
  </conditionalFormatting>
  <conditionalFormatting sqref="D17 H17 L17 P17 T17 X17">
    <cfRule type="dataBar" priority="7">
      <dataBar>
        <cfvo type="min" val="0"/>
        <cfvo type="max" val="0"/>
        <color rgb="FFFFB628"/>
      </dataBar>
    </cfRule>
  </conditionalFormatting>
  <conditionalFormatting sqref="D21:D32">
    <cfRule type="dataBar" priority="6">
      <dataBar>
        <cfvo type="min" val="0"/>
        <cfvo type="max" val="0"/>
        <color rgb="FF638EC6"/>
      </dataBar>
    </cfRule>
  </conditionalFormatting>
  <conditionalFormatting sqref="H21:H32">
    <cfRule type="dataBar" priority="5">
      <dataBar>
        <cfvo type="min" val="0"/>
        <cfvo type="max" val="0"/>
        <color rgb="FF638EC6"/>
      </dataBar>
    </cfRule>
  </conditionalFormatting>
  <conditionalFormatting sqref="L21:L32">
    <cfRule type="dataBar" priority="4">
      <dataBar>
        <cfvo type="min" val="0"/>
        <cfvo type="max" val="0"/>
        <color rgb="FF638EC6"/>
      </dataBar>
    </cfRule>
  </conditionalFormatting>
  <conditionalFormatting sqref="P21:P32">
    <cfRule type="dataBar" priority="3">
      <dataBar>
        <cfvo type="min" val="0"/>
        <cfvo type="max" val="0"/>
        <color rgb="FF638EC6"/>
      </dataBar>
    </cfRule>
  </conditionalFormatting>
  <conditionalFormatting sqref="T21:T32">
    <cfRule type="dataBar" priority="2">
      <dataBar>
        <cfvo type="min" val="0"/>
        <cfvo type="max" val="0"/>
        <color rgb="FF638EC6"/>
      </dataBar>
    </cfRule>
  </conditionalFormatting>
  <conditionalFormatting sqref="X21:X32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Z34"/>
  <sheetViews>
    <sheetView view="pageBreakPreview" zoomScale="70" zoomScaleNormal="100" zoomScaleSheetLayoutView="70" workbookViewId="0">
      <selection activeCell="T17" sqref="T17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59" t="s">
        <v>75</v>
      </c>
      <c r="C1" s="159"/>
      <c r="D1" s="159"/>
      <c r="E1" s="159"/>
      <c r="F1" s="159"/>
      <c r="G1" s="159"/>
      <c r="H1" s="159"/>
      <c r="J1" s="159" t="str">
        <f t="shared" ref="J1" si="0">$B$1</f>
        <v>Sezione 5 - Fimon</v>
      </c>
      <c r="K1" s="159"/>
      <c r="L1" s="159"/>
      <c r="M1" s="159"/>
      <c r="N1" s="159"/>
      <c r="O1" s="159"/>
      <c r="P1" s="159"/>
      <c r="R1" s="159" t="str">
        <f t="shared" ref="R1" si="1">$B$1</f>
        <v>Sezione 5 - Fimon</v>
      </c>
      <c r="S1" s="159"/>
      <c r="T1" s="159"/>
      <c r="U1" s="159"/>
      <c r="V1" s="159"/>
      <c r="W1" s="159"/>
      <c r="X1" s="159"/>
    </row>
    <row r="2" spans="1:26" ht="21" customHeight="1">
      <c r="A2" s="91"/>
      <c r="B2" s="160" t="s">
        <v>80</v>
      </c>
      <c r="C2" s="160"/>
      <c r="D2" s="160"/>
      <c r="E2" s="160"/>
      <c r="F2" s="160"/>
      <c r="G2" s="160"/>
      <c r="H2" s="160"/>
      <c r="J2" s="160" t="s">
        <v>80</v>
      </c>
      <c r="K2" s="160"/>
      <c r="L2" s="160"/>
      <c r="M2" s="160"/>
      <c r="N2" s="160"/>
      <c r="O2" s="160"/>
      <c r="P2" s="160"/>
      <c r="R2" s="160" t="s">
        <v>80</v>
      </c>
      <c r="S2" s="160"/>
      <c r="T2" s="160"/>
      <c r="U2" s="160"/>
      <c r="V2" s="160"/>
      <c r="W2" s="160"/>
      <c r="X2" s="160"/>
    </row>
    <row r="3" spans="1:26">
      <c r="C3" s="117" t="s">
        <v>23</v>
      </c>
      <c r="D3" s="118">
        <f>'Elettori-Votanti'!F2</f>
        <v>606</v>
      </c>
      <c r="F3" s="95" t="s">
        <v>81</v>
      </c>
      <c r="G3" s="46" t="s">
        <v>8</v>
      </c>
      <c r="H3" s="47">
        <f>'Elettori-Votanti'!F25</f>
        <v>459</v>
      </c>
      <c r="K3" s="117" t="s">
        <v>23</v>
      </c>
      <c r="L3" s="118">
        <f t="shared" ref="L3:L5" si="2">D3</f>
        <v>606</v>
      </c>
      <c r="N3" s="95" t="s">
        <v>81</v>
      </c>
      <c r="O3" s="46" t="s">
        <v>8</v>
      </c>
      <c r="P3" s="47">
        <f t="shared" ref="P3:P7" si="3">H3</f>
        <v>459</v>
      </c>
      <c r="S3" s="117" t="s">
        <v>23</v>
      </c>
      <c r="T3" s="118">
        <f t="shared" ref="T3:T5" si="4">L3</f>
        <v>606</v>
      </c>
      <c r="V3" s="95" t="s">
        <v>81</v>
      </c>
      <c r="W3" s="46" t="s">
        <v>8</v>
      </c>
      <c r="X3" s="47">
        <f t="shared" ref="X3:X7" si="5">H3</f>
        <v>459</v>
      </c>
    </row>
    <row r="4" spans="1:26">
      <c r="C4" s="48" t="s">
        <v>2</v>
      </c>
      <c r="D4" s="49">
        <f>'Elettori-Votanti'!F3</f>
        <v>314</v>
      </c>
      <c r="F4" s="96" t="s">
        <v>82</v>
      </c>
      <c r="G4" s="112" t="s">
        <v>24</v>
      </c>
      <c r="H4" s="113">
        <v>4</v>
      </c>
      <c r="K4" s="48" t="s">
        <v>2</v>
      </c>
      <c r="L4" s="49">
        <f t="shared" si="2"/>
        <v>314</v>
      </c>
      <c r="N4" s="96" t="s">
        <v>82</v>
      </c>
      <c r="O4" s="112" t="s">
        <v>24</v>
      </c>
      <c r="P4" s="124">
        <f t="shared" si="3"/>
        <v>4</v>
      </c>
      <c r="S4" s="48" t="s">
        <v>2</v>
      </c>
      <c r="T4" s="49">
        <f t="shared" si="4"/>
        <v>314</v>
      </c>
      <c r="V4" s="96" t="s">
        <v>82</v>
      </c>
      <c r="W4" s="112" t="s">
        <v>24</v>
      </c>
      <c r="X4" s="124">
        <f t="shared" si="5"/>
        <v>4</v>
      </c>
    </row>
    <row r="5" spans="1:26">
      <c r="C5" s="50" t="s">
        <v>3</v>
      </c>
      <c r="D5" s="51">
        <f>'Elettori-Votanti'!F4</f>
        <v>292</v>
      </c>
      <c r="F5" s="96" t="s">
        <v>83</v>
      </c>
      <c r="G5" s="112" t="s">
        <v>25</v>
      </c>
      <c r="H5" s="113">
        <v>9</v>
      </c>
      <c r="K5" s="50" t="s">
        <v>3</v>
      </c>
      <c r="L5" s="51">
        <f t="shared" si="2"/>
        <v>292</v>
      </c>
      <c r="N5" s="96" t="s">
        <v>83</v>
      </c>
      <c r="O5" s="112" t="s">
        <v>25</v>
      </c>
      <c r="P5" s="124">
        <f t="shared" si="3"/>
        <v>9</v>
      </c>
      <c r="S5" s="50" t="s">
        <v>3</v>
      </c>
      <c r="T5" s="51">
        <f t="shared" si="4"/>
        <v>292</v>
      </c>
      <c r="V5" s="96" t="s">
        <v>83</v>
      </c>
      <c r="W5" s="112" t="s">
        <v>25</v>
      </c>
      <c r="X5" s="124">
        <f t="shared" si="5"/>
        <v>9</v>
      </c>
    </row>
    <row r="6" spans="1:26">
      <c r="C6" s="38"/>
      <c r="D6" s="119"/>
      <c r="F6" s="96" t="s">
        <v>84</v>
      </c>
      <c r="G6" s="112" t="s">
        <v>26</v>
      </c>
      <c r="H6" s="113">
        <v>0</v>
      </c>
      <c r="K6" s="38"/>
      <c r="L6" s="119"/>
      <c r="N6" s="96" t="s">
        <v>84</v>
      </c>
      <c r="O6" s="112" t="s">
        <v>26</v>
      </c>
      <c r="P6" s="124">
        <f t="shared" si="3"/>
        <v>0</v>
      </c>
      <c r="S6" s="38"/>
      <c r="T6" s="119"/>
      <c r="V6" s="96" t="s">
        <v>84</v>
      </c>
      <c r="W6" s="112" t="s">
        <v>26</v>
      </c>
      <c r="X6" s="124">
        <f t="shared" si="5"/>
        <v>0</v>
      </c>
    </row>
    <row r="7" spans="1:26">
      <c r="C7" s="100" t="s">
        <v>34</v>
      </c>
      <c r="D7" s="120">
        <f>'Elettori-Votanti'!$C$28</f>
        <v>2</v>
      </c>
      <c r="F7" s="97" t="s">
        <v>85</v>
      </c>
      <c r="G7" s="114" t="s">
        <v>27</v>
      </c>
      <c r="H7" s="115">
        <f>H3-H4-H5-H6</f>
        <v>446</v>
      </c>
      <c r="K7" s="100" t="s">
        <v>34</v>
      </c>
      <c r="L7" s="120">
        <f>'Elettori-Votanti'!$C$28</f>
        <v>2</v>
      </c>
      <c r="N7" s="97" t="s">
        <v>85</v>
      </c>
      <c r="O7" s="114" t="s">
        <v>27</v>
      </c>
      <c r="P7" s="115">
        <f t="shared" si="3"/>
        <v>446</v>
      </c>
      <c r="S7" s="100" t="s">
        <v>34</v>
      </c>
      <c r="T7" s="120">
        <f>'Elettori-Votanti'!$C$28</f>
        <v>2</v>
      </c>
      <c r="V7" s="97" t="s">
        <v>85</v>
      </c>
      <c r="W7" s="114" t="s">
        <v>27</v>
      </c>
      <c r="X7" s="115">
        <f t="shared" si="5"/>
        <v>446</v>
      </c>
    </row>
    <row r="8" spans="1:26">
      <c r="C8" s="121" t="s">
        <v>77</v>
      </c>
      <c r="D8" s="122">
        <f>'Elettori-Votanti'!F26</f>
        <v>0.75742574257425743</v>
      </c>
      <c r="F8" s="100"/>
      <c r="G8" s="59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K8" s="121" t="s">
        <v>77</v>
      </c>
      <c r="L8" s="122">
        <f>$D$8</f>
        <v>0.75742574257425743</v>
      </c>
      <c r="N8" s="100"/>
      <c r="O8" s="59" t="str">
        <f t="shared" ref="O8:P8" si="6">G8</f>
        <v/>
      </c>
      <c r="P8" s="101" t="str">
        <f t="shared" si="6"/>
        <v/>
      </c>
      <c r="S8" s="121" t="s">
        <v>77</v>
      </c>
      <c r="T8" s="122">
        <f>$D$8</f>
        <v>0.75742574257425743</v>
      </c>
      <c r="V8" s="100"/>
      <c r="W8" s="59" t="str">
        <f t="shared" ref="W8:X8" si="7">G8</f>
        <v/>
      </c>
      <c r="X8" s="101" t="str">
        <f t="shared" si="7"/>
        <v/>
      </c>
    </row>
    <row r="9" spans="1:26">
      <c r="C9" s="39"/>
      <c r="D9" s="103"/>
      <c r="F9" s="39"/>
      <c r="G9" s="102"/>
      <c r="H9" s="103"/>
      <c r="K9" s="39"/>
      <c r="L9" s="103"/>
      <c r="N9" s="39"/>
      <c r="O9" s="102"/>
      <c r="P9" s="103"/>
      <c r="S9" s="39"/>
      <c r="T9" s="103"/>
      <c r="V9" s="39"/>
      <c r="W9" s="102"/>
      <c r="X9" s="103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J13" s="160" t="s">
        <v>86</v>
      </c>
      <c r="K13" s="160"/>
      <c r="L13" s="160"/>
      <c r="M13" s="160"/>
      <c r="N13" s="160"/>
      <c r="O13" s="160"/>
      <c r="P13" s="160"/>
      <c r="R13" s="160" t="s">
        <v>86</v>
      </c>
      <c r="S13" s="160"/>
      <c r="T13" s="160"/>
      <c r="U13" s="160"/>
      <c r="V13" s="160"/>
      <c r="W13" s="160"/>
      <c r="X13" s="160"/>
    </row>
    <row r="15" spans="1:26">
      <c r="B15" s="161"/>
      <c r="C15" s="58" t="s">
        <v>19</v>
      </c>
      <c r="D15" s="165" t="s">
        <v>40</v>
      </c>
      <c r="F15" s="163"/>
      <c r="G15" s="58" t="s">
        <v>30</v>
      </c>
      <c r="H15" s="165" t="s">
        <v>40</v>
      </c>
      <c r="J15" s="161"/>
      <c r="K15" s="106" t="s">
        <v>31</v>
      </c>
      <c r="L15" s="165" t="s">
        <v>40</v>
      </c>
      <c r="N15" s="163"/>
      <c r="O15" s="106" t="s">
        <v>32</v>
      </c>
      <c r="P15" s="165" t="s">
        <v>40</v>
      </c>
      <c r="R15" s="161"/>
      <c r="S15" s="106" t="s">
        <v>102</v>
      </c>
      <c r="T15" s="165" t="s">
        <v>40</v>
      </c>
      <c r="V15" s="163"/>
      <c r="W15" s="106" t="s">
        <v>103</v>
      </c>
      <c r="X15" s="165" t="s">
        <v>40</v>
      </c>
      <c r="Z15" s="165" t="s">
        <v>40</v>
      </c>
    </row>
    <row r="16" spans="1:26" ht="9.75" customHeight="1">
      <c r="B16" s="162"/>
      <c r="C16" s="105" t="s">
        <v>95</v>
      </c>
      <c r="D16" s="166"/>
      <c r="F16" s="164"/>
      <c r="G16" s="105" t="s">
        <v>95</v>
      </c>
      <c r="H16" s="166"/>
      <c r="J16" s="162"/>
      <c r="K16" s="105" t="s">
        <v>95</v>
      </c>
      <c r="L16" s="166"/>
      <c r="N16" s="164"/>
      <c r="O16" s="105" t="s">
        <v>95</v>
      </c>
      <c r="P16" s="166"/>
      <c r="R16" s="162"/>
      <c r="S16" s="105" t="s">
        <v>95</v>
      </c>
      <c r="T16" s="166"/>
      <c r="V16" s="164"/>
      <c r="W16" s="105" t="s">
        <v>95</v>
      </c>
      <c r="X16" s="166"/>
      <c r="Z16" s="166"/>
    </row>
    <row r="17" spans="2:26" ht="30.75" customHeight="1">
      <c r="B17" s="39"/>
      <c r="C17" s="56" t="s">
        <v>94</v>
      </c>
      <c r="D17" s="57">
        <v>33</v>
      </c>
      <c r="F17" s="39"/>
      <c r="G17" s="56" t="s">
        <v>57</v>
      </c>
      <c r="H17" s="57">
        <v>247</v>
      </c>
      <c r="J17" s="39"/>
      <c r="K17" s="56" t="s">
        <v>74</v>
      </c>
      <c r="L17" s="57">
        <v>61</v>
      </c>
      <c r="N17" s="39"/>
      <c r="O17" s="56" t="s">
        <v>104</v>
      </c>
      <c r="P17" s="57">
        <v>25</v>
      </c>
      <c r="R17" s="39"/>
      <c r="S17" s="56" t="s">
        <v>53</v>
      </c>
      <c r="T17" s="57">
        <v>80</v>
      </c>
      <c r="V17" s="39"/>
      <c r="W17" s="107" t="s">
        <v>87</v>
      </c>
      <c r="X17" s="57">
        <v>0</v>
      </c>
      <c r="Z17" s="73">
        <f>D17+H17+L17+P17+T17+X17</f>
        <v>446</v>
      </c>
    </row>
    <row r="18" spans="2:26">
      <c r="C18" s="54" t="s">
        <v>33</v>
      </c>
      <c r="D18" s="55">
        <f>D17/$H$7</f>
        <v>7.3991031390134535E-2</v>
      </c>
      <c r="G18" s="54" t="s">
        <v>33</v>
      </c>
      <c r="H18" s="55">
        <f>H17/$H$7</f>
        <v>0.55381165919282516</v>
      </c>
      <c r="K18" s="54" t="s">
        <v>33</v>
      </c>
      <c r="L18" s="55">
        <f>L17/$H$7</f>
        <v>0.1367713004484305</v>
      </c>
      <c r="O18" s="54" t="s">
        <v>33</v>
      </c>
      <c r="P18" s="55">
        <f>P17/$H$7</f>
        <v>5.6053811659192827E-2</v>
      </c>
      <c r="S18" s="54" t="s">
        <v>33</v>
      </c>
      <c r="T18" s="55">
        <f>T17/$H$7</f>
        <v>0.17937219730941703</v>
      </c>
      <c r="W18" s="54" t="s">
        <v>33</v>
      </c>
      <c r="X18" s="55">
        <f>X17/$H$7</f>
        <v>0</v>
      </c>
      <c r="Z18" s="125"/>
    </row>
    <row r="19" spans="2:26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</row>
    <row r="20" spans="2:26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</row>
    <row r="21" spans="2:26">
      <c r="B21" s="43">
        <v>1</v>
      </c>
      <c r="C21" s="46" t="s">
        <v>54</v>
      </c>
      <c r="D21" s="44">
        <v>1</v>
      </c>
      <c r="F21" s="43">
        <v>1</v>
      </c>
      <c r="G21" s="46" t="s">
        <v>66</v>
      </c>
      <c r="H21" s="44">
        <v>7</v>
      </c>
      <c r="J21" s="43">
        <v>1</v>
      </c>
      <c r="K21" s="46" t="s">
        <v>105</v>
      </c>
      <c r="L21" s="44">
        <v>1</v>
      </c>
      <c r="N21" s="43">
        <v>1</v>
      </c>
      <c r="O21" s="46" t="s">
        <v>113</v>
      </c>
      <c r="P21" s="44">
        <v>4</v>
      </c>
      <c r="R21" s="43">
        <v>1</v>
      </c>
      <c r="S21" s="46" t="s">
        <v>120</v>
      </c>
      <c r="T21" s="44">
        <v>6</v>
      </c>
      <c r="V21" s="43">
        <v>1</v>
      </c>
      <c r="W21" s="108" t="s">
        <v>87</v>
      </c>
      <c r="X21" s="44"/>
    </row>
    <row r="22" spans="2:26">
      <c r="B22" s="35">
        <v>2</v>
      </c>
      <c r="C22" s="52" t="s">
        <v>93</v>
      </c>
      <c r="D22" s="42">
        <v>1</v>
      </c>
      <c r="F22" s="35">
        <v>2</v>
      </c>
      <c r="G22" s="52" t="s">
        <v>96</v>
      </c>
      <c r="H22" s="42">
        <v>6</v>
      </c>
      <c r="J22" s="35">
        <v>2</v>
      </c>
      <c r="K22" s="98" t="s">
        <v>106</v>
      </c>
      <c r="L22" s="42">
        <v>4</v>
      </c>
      <c r="N22" s="35">
        <v>2</v>
      </c>
      <c r="O22" s="98" t="s">
        <v>114</v>
      </c>
      <c r="P22" s="42">
        <v>1</v>
      </c>
      <c r="R22" s="35">
        <v>2</v>
      </c>
      <c r="S22" s="98" t="s">
        <v>130</v>
      </c>
      <c r="T22" s="42">
        <v>6</v>
      </c>
      <c r="V22" s="35">
        <v>2</v>
      </c>
      <c r="W22" s="109" t="s">
        <v>87</v>
      </c>
      <c r="X22" s="42"/>
    </row>
    <row r="23" spans="2:26">
      <c r="B23" s="35">
        <v>3</v>
      </c>
      <c r="C23" s="52" t="s">
        <v>55</v>
      </c>
      <c r="D23" s="44">
        <v>1</v>
      </c>
      <c r="F23" s="35">
        <v>3</v>
      </c>
      <c r="G23" s="52" t="s">
        <v>67</v>
      </c>
      <c r="H23" s="44">
        <v>2</v>
      </c>
      <c r="J23" s="35">
        <v>3</v>
      </c>
      <c r="K23" s="98" t="s">
        <v>107</v>
      </c>
      <c r="L23" s="44">
        <v>6</v>
      </c>
      <c r="N23" s="35">
        <v>3</v>
      </c>
      <c r="O23" s="98" t="s">
        <v>61</v>
      </c>
      <c r="P23" s="44">
        <v>1</v>
      </c>
      <c r="R23" s="35">
        <v>3</v>
      </c>
      <c r="S23" s="98" t="s">
        <v>121</v>
      </c>
      <c r="T23" s="44">
        <v>33</v>
      </c>
      <c r="V23" s="35">
        <v>3</v>
      </c>
      <c r="W23" s="109" t="s">
        <v>87</v>
      </c>
      <c r="X23" s="44"/>
    </row>
    <row r="24" spans="2:26">
      <c r="B24" s="35">
        <v>4</v>
      </c>
      <c r="C24" s="52" t="s">
        <v>92</v>
      </c>
      <c r="D24" s="42">
        <v>0</v>
      </c>
      <c r="F24" s="35">
        <v>4</v>
      </c>
      <c r="G24" s="52" t="s">
        <v>97</v>
      </c>
      <c r="H24" s="42">
        <v>61</v>
      </c>
      <c r="J24" s="35">
        <v>4</v>
      </c>
      <c r="K24" s="98" t="s">
        <v>108</v>
      </c>
      <c r="L24" s="42">
        <v>7</v>
      </c>
      <c r="N24" s="35">
        <v>4</v>
      </c>
      <c r="O24" s="98" t="s">
        <v>63</v>
      </c>
      <c r="P24" s="42">
        <v>4</v>
      </c>
      <c r="R24" s="35">
        <v>4</v>
      </c>
      <c r="S24" s="98" t="s">
        <v>58</v>
      </c>
      <c r="T24" s="42">
        <v>6</v>
      </c>
      <c r="V24" s="35">
        <v>4</v>
      </c>
      <c r="W24" s="109" t="s">
        <v>87</v>
      </c>
      <c r="X24" s="42"/>
    </row>
    <row r="25" spans="2:26">
      <c r="B25" s="35">
        <v>5</v>
      </c>
      <c r="C25" s="52" t="s">
        <v>91</v>
      </c>
      <c r="D25" s="44">
        <v>0</v>
      </c>
      <c r="F25" s="35">
        <v>5</v>
      </c>
      <c r="G25" s="52" t="s">
        <v>98</v>
      </c>
      <c r="H25" s="44">
        <v>2</v>
      </c>
      <c r="J25" s="35">
        <v>5</v>
      </c>
      <c r="K25" s="98" t="s">
        <v>109</v>
      </c>
      <c r="L25" s="44">
        <v>1</v>
      </c>
      <c r="N25" s="35">
        <v>5</v>
      </c>
      <c r="O25" s="98" t="s">
        <v>115</v>
      </c>
      <c r="P25" s="44">
        <v>0</v>
      </c>
      <c r="R25" s="35">
        <v>5</v>
      </c>
      <c r="S25" s="98" t="s">
        <v>122</v>
      </c>
      <c r="T25" s="44">
        <v>0</v>
      </c>
      <c r="V25" s="35">
        <v>5</v>
      </c>
      <c r="W25" s="109" t="s">
        <v>87</v>
      </c>
      <c r="X25" s="44"/>
    </row>
    <row r="26" spans="2:26">
      <c r="B26" s="35">
        <v>6</v>
      </c>
      <c r="C26" s="52" t="s">
        <v>90</v>
      </c>
      <c r="D26" s="42">
        <v>0</v>
      </c>
      <c r="F26" s="35">
        <v>6</v>
      </c>
      <c r="G26" s="52" t="s">
        <v>99</v>
      </c>
      <c r="H26" s="42">
        <v>0</v>
      </c>
      <c r="J26" s="35">
        <v>6</v>
      </c>
      <c r="K26" s="98" t="s">
        <v>110</v>
      </c>
      <c r="L26" s="42">
        <v>3</v>
      </c>
      <c r="N26" s="35">
        <v>6</v>
      </c>
      <c r="O26" s="123" t="s">
        <v>116</v>
      </c>
      <c r="P26" s="42">
        <v>0</v>
      </c>
      <c r="R26" s="35">
        <v>6</v>
      </c>
      <c r="S26" s="98" t="s">
        <v>123</v>
      </c>
      <c r="T26" s="42">
        <v>12</v>
      </c>
      <c r="V26" s="35">
        <v>6</v>
      </c>
      <c r="W26" s="109" t="s">
        <v>87</v>
      </c>
      <c r="X26" s="42"/>
    </row>
    <row r="27" spans="2:26">
      <c r="B27" s="35">
        <v>7</v>
      </c>
      <c r="C27" s="52" t="s">
        <v>52</v>
      </c>
      <c r="D27" s="44">
        <v>4</v>
      </c>
      <c r="F27" s="35">
        <v>7</v>
      </c>
      <c r="G27" s="52" t="s">
        <v>100</v>
      </c>
      <c r="H27" s="44">
        <v>21</v>
      </c>
      <c r="J27" s="35">
        <v>7</v>
      </c>
      <c r="K27" s="98" t="s">
        <v>111</v>
      </c>
      <c r="L27" s="44">
        <v>2</v>
      </c>
      <c r="N27" s="35">
        <v>7</v>
      </c>
      <c r="O27" s="98" t="s">
        <v>117</v>
      </c>
      <c r="P27" s="44">
        <v>0</v>
      </c>
      <c r="R27" s="35">
        <v>7</v>
      </c>
      <c r="S27" s="98" t="s">
        <v>124</v>
      </c>
      <c r="T27" s="44">
        <v>2</v>
      </c>
      <c r="V27" s="35">
        <v>7</v>
      </c>
      <c r="W27" s="109" t="s">
        <v>87</v>
      </c>
      <c r="X27" s="44"/>
    </row>
    <row r="28" spans="2:26">
      <c r="B28" s="35">
        <v>8</v>
      </c>
      <c r="C28" s="52" t="s">
        <v>89</v>
      </c>
      <c r="D28" s="42">
        <v>0</v>
      </c>
      <c r="F28" s="35">
        <v>8</v>
      </c>
      <c r="G28" s="52" t="s">
        <v>69</v>
      </c>
      <c r="H28" s="42">
        <v>9</v>
      </c>
      <c r="J28" s="35">
        <v>8</v>
      </c>
      <c r="K28" s="98" t="s">
        <v>59</v>
      </c>
      <c r="L28" s="42">
        <v>5</v>
      </c>
      <c r="N28" s="35">
        <v>8</v>
      </c>
      <c r="O28" s="98" t="s">
        <v>62</v>
      </c>
      <c r="P28" s="42">
        <v>2</v>
      </c>
      <c r="R28" s="35">
        <v>8</v>
      </c>
      <c r="S28" s="98" t="s">
        <v>125</v>
      </c>
      <c r="T28" s="42">
        <v>0</v>
      </c>
      <c r="V28" s="35">
        <v>8</v>
      </c>
      <c r="W28" s="109" t="s">
        <v>87</v>
      </c>
      <c r="X28" s="42"/>
    </row>
    <row r="29" spans="2:26">
      <c r="B29" s="35">
        <v>9</v>
      </c>
      <c r="C29" s="52" t="s">
        <v>88</v>
      </c>
      <c r="D29" s="44">
        <v>0</v>
      </c>
      <c r="F29" s="35">
        <v>9</v>
      </c>
      <c r="G29" s="52" t="s">
        <v>68</v>
      </c>
      <c r="H29" s="44">
        <v>4</v>
      </c>
      <c r="J29" s="35">
        <v>9</v>
      </c>
      <c r="K29" s="98" t="s">
        <v>70</v>
      </c>
      <c r="L29" s="44">
        <v>2</v>
      </c>
      <c r="N29" s="35">
        <v>9</v>
      </c>
      <c r="O29" s="98" t="s">
        <v>64</v>
      </c>
      <c r="P29" s="44">
        <v>0</v>
      </c>
      <c r="R29" s="35">
        <v>9</v>
      </c>
      <c r="S29" s="98" t="s">
        <v>126</v>
      </c>
      <c r="T29" s="44">
        <v>0</v>
      </c>
      <c r="V29" s="35">
        <v>9</v>
      </c>
      <c r="W29" s="109" t="s">
        <v>87</v>
      </c>
      <c r="X29" s="44"/>
    </row>
    <row r="30" spans="2:26">
      <c r="B30" s="35">
        <v>10</v>
      </c>
      <c r="C30" s="52" t="s">
        <v>56</v>
      </c>
      <c r="D30" s="42">
        <v>2</v>
      </c>
      <c r="F30" s="35">
        <v>10</v>
      </c>
      <c r="G30" s="52" t="s">
        <v>101</v>
      </c>
      <c r="H30" s="42">
        <v>17</v>
      </c>
      <c r="J30" s="35">
        <v>10</v>
      </c>
      <c r="K30" s="98" t="s">
        <v>60</v>
      </c>
      <c r="L30" s="42">
        <v>6</v>
      </c>
      <c r="N30" s="35">
        <v>10</v>
      </c>
      <c r="O30" s="98" t="s">
        <v>118</v>
      </c>
      <c r="P30" s="42">
        <v>0</v>
      </c>
      <c r="R30" s="35">
        <v>10</v>
      </c>
      <c r="S30" s="98" t="s">
        <v>127</v>
      </c>
      <c r="T30" s="42">
        <v>2</v>
      </c>
      <c r="V30" s="35">
        <v>10</v>
      </c>
      <c r="W30" s="109" t="s">
        <v>87</v>
      </c>
      <c r="X30" s="42"/>
    </row>
    <row r="31" spans="2:26">
      <c r="B31" s="35">
        <v>11</v>
      </c>
      <c r="C31" s="104" t="s">
        <v>87</v>
      </c>
      <c r="D31" s="44"/>
      <c r="F31" s="35">
        <v>11</v>
      </c>
      <c r="G31" s="52" t="s">
        <v>72</v>
      </c>
      <c r="H31" s="44">
        <v>27</v>
      </c>
      <c r="J31" s="35">
        <v>11</v>
      </c>
      <c r="K31" s="98" t="s">
        <v>71</v>
      </c>
      <c r="L31" s="44">
        <v>3</v>
      </c>
      <c r="N31" s="35">
        <v>11</v>
      </c>
      <c r="O31" s="98" t="s">
        <v>119</v>
      </c>
      <c r="P31" s="44">
        <v>0</v>
      </c>
      <c r="R31" s="35">
        <v>11</v>
      </c>
      <c r="S31" s="98" t="s">
        <v>128</v>
      </c>
      <c r="T31" s="44">
        <v>3</v>
      </c>
      <c r="V31" s="35">
        <v>11</v>
      </c>
      <c r="W31" s="109" t="s">
        <v>87</v>
      </c>
      <c r="X31" s="44"/>
    </row>
    <row r="32" spans="2:26">
      <c r="B32" s="35">
        <v>12</v>
      </c>
      <c r="C32" s="104" t="s">
        <v>87</v>
      </c>
      <c r="D32" s="42"/>
      <c r="F32" s="35">
        <v>12</v>
      </c>
      <c r="G32" s="53" t="s">
        <v>73</v>
      </c>
      <c r="H32" s="42">
        <v>166</v>
      </c>
      <c r="J32" s="35">
        <v>12</v>
      </c>
      <c r="K32" s="99" t="s">
        <v>112</v>
      </c>
      <c r="L32" s="42">
        <v>0</v>
      </c>
      <c r="N32" s="35">
        <v>12</v>
      </c>
      <c r="O32" s="99" t="s">
        <v>65</v>
      </c>
      <c r="P32" s="42">
        <v>0</v>
      </c>
      <c r="R32" s="35">
        <v>12</v>
      </c>
      <c r="S32" s="99" t="s">
        <v>129</v>
      </c>
      <c r="T32" s="42">
        <v>1</v>
      </c>
      <c r="V32" s="35">
        <v>12</v>
      </c>
      <c r="W32" s="110" t="s">
        <v>87</v>
      </c>
      <c r="X32" s="42"/>
      <c r="Z32" s="126" t="s">
        <v>132</v>
      </c>
    </row>
    <row r="33" spans="2:26">
      <c r="B33" s="37"/>
      <c r="C33" s="111" t="s">
        <v>29</v>
      </c>
      <c r="D33" s="41">
        <f>SUM(D21:D32)</f>
        <v>9</v>
      </c>
      <c r="F33" s="37"/>
      <c r="G33" s="111" t="s">
        <v>29</v>
      </c>
      <c r="H33" s="36">
        <f>SUM(H21:H32)</f>
        <v>322</v>
      </c>
      <c r="J33" s="37"/>
      <c r="K33" s="111" t="s">
        <v>29</v>
      </c>
      <c r="L33" s="41">
        <f>SUM(L21:L32)</f>
        <v>40</v>
      </c>
      <c r="N33" s="37"/>
      <c r="O33" s="111" t="s">
        <v>29</v>
      </c>
      <c r="P33" s="36">
        <f>SUM(P21:P32)</f>
        <v>12</v>
      </c>
      <c r="R33" s="37"/>
      <c r="S33" s="111" t="s">
        <v>29</v>
      </c>
      <c r="T33" s="41">
        <f>SUM(T21:T32)</f>
        <v>71</v>
      </c>
      <c r="V33" s="37"/>
      <c r="W33" s="111" t="s">
        <v>29</v>
      </c>
      <c r="X33" s="41">
        <f>SUM(X21:X32)</f>
        <v>0</v>
      </c>
      <c r="Z33" s="127">
        <f>D33+H33+L33+P33+T33+X33</f>
        <v>454</v>
      </c>
    </row>
    <row r="34" spans="2:26">
      <c r="C34" s="60" t="str">
        <f>IF(D33&gt;(D17*$D$7),"Err.: pref. oltre voti di lista","")</f>
        <v/>
      </c>
      <c r="G34" s="60" t="str">
        <f>IF(H33&gt;(H17*$D$7),"Err.: pref. oltre voti di lista","")</f>
        <v/>
      </c>
      <c r="K34" s="60" t="str">
        <f>IF(L33&gt;(L17*$D$7),"Err.: pref. oltre voti di lista","")</f>
        <v/>
      </c>
      <c r="O34" s="60" t="str">
        <f>IF(P33&gt;(P17*$D$7),"Err.: pref. oltre voti di lista","")</f>
        <v/>
      </c>
      <c r="S34" s="60" t="str">
        <f>IF(T33&gt;(T17*$D$7),"Err.: pref. oltre voti di lista","")</f>
        <v/>
      </c>
      <c r="W34" s="60" t="str">
        <f>IF(X33&gt;(X17*$D$7),"Err.: pref. oltre voti di lista","")</f>
        <v/>
      </c>
    </row>
  </sheetData>
  <sheetProtection sheet="1" objects="1" scenarios="1"/>
  <mergeCells count="22">
    <mergeCell ref="Z15:Z16"/>
    <mergeCell ref="B13:H13"/>
    <mergeCell ref="J13:P13"/>
    <mergeCell ref="R13:X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B1:H1"/>
    <mergeCell ref="J1:P1"/>
    <mergeCell ref="R1:X1"/>
    <mergeCell ref="B2:H2"/>
    <mergeCell ref="J2:P2"/>
    <mergeCell ref="R2:X2"/>
  </mergeCells>
  <conditionalFormatting sqref="G8:H8 O8:P8 W8:X8">
    <cfRule type="notContainsBlanks" dxfId="14" priority="9">
      <formula>LEN(TRIM(G8))&gt;0</formula>
    </cfRule>
  </conditionalFormatting>
  <conditionalFormatting sqref="C34 G34 K34 O34 S34 W34">
    <cfRule type="notContainsBlanks" dxfId="13" priority="8">
      <formula>LEN(TRIM(C34))&gt;0</formula>
    </cfRule>
  </conditionalFormatting>
  <conditionalFormatting sqref="D17 H17 L17 P17 T17 X17">
    <cfRule type="dataBar" priority="7">
      <dataBar>
        <cfvo type="min" val="0"/>
        <cfvo type="max" val="0"/>
        <color rgb="FFFFB628"/>
      </dataBar>
    </cfRule>
  </conditionalFormatting>
  <conditionalFormatting sqref="D21:D32">
    <cfRule type="dataBar" priority="6">
      <dataBar>
        <cfvo type="min" val="0"/>
        <cfvo type="max" val="0"/>
        <color rgb="FF638EC6"/>
      </dataBar>
    </cfRule>
  </conditionalFormatting>
  <conditionalFormatting sqref="H21:H32">
    <cfRule type="dataBar" priority="5">
      <dataBar>
        <cfvo type="min" val="0"/>
        <cfvo type="max" val="0"/>
        <color rgb="FF638EC6"/>
      </dataBar>
    </cfRule>
  </conditionalFormatting>
  <conditionalFormatting sqref="L21:L32">
    <cfRule type="dataBar" priority="4">
      <dataBar>
        <cfvo type="min" val="0"/>
        <cfvo type="max" val="0"/>
        <color rgb="FF638EC6"/>
      </dataBar>
    </cfRule>
  </conditionalFormatting>
  <conditionalFormatting sqref="P21:P32">
    <cfRule type="dataBar" priority="3">
      <dataBar>
        <cfvo type="min" val="0"/>
        <cfvo type="max" val="0"/>
        <color rgb="FF638EC6"/>
      </dataBar>
    </cfRule>
  </conditionalFormatting>
  <conditionalFormatting sqref="T21:T32">
    <cfRule type="dataBar" priority="2">
      <dataBar>
        <cfvo type="min" val="0"/>
        <cfvo type="max" val="0"/>
        <color rgb="FF638EC6"/>
      </dataBar>
    </cfRule>
  </conditionalFormatting>
  <conditionalFormatting sqref="X21:X32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Z34"/>
  <sheetViews>
    <sheetView view="pageBreakPreview" zoomScale="70" zoomScaleNormal="100" zoomScaleSheetLayoutView="70" workbookViewId="0">
      <selection activeCell="H28" sqref="H28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59" t="s">
        <v>76</v>
      </c>
      <c r="C1" s="159"/>
      <c r="D1" s="159"/>
      <c r="E1" s="159"/>
      <c r="F1" s="159"/>
      <c r="G1" s="159"/>
      <c r="H1" s="159"/>
      <c r="J1" s="159" t="str">
        <f t="shared" ref="J1" si="0">$B$1</f>
        <v>Sezione 6 - Lapio</v>
      </c>
      <c r="K1" s="159"/>
      <c r="L1" s="159"/>
      <c r="M1" s="159"/>
      <c r="N1" s="159"/>
      <c r="O1" s="159"/>
      <c r="P1" s="159"/>
      <c r="R1" s="159" t="str">
        <f t="shared" ref="R1" si="1">$B$1</f>
        <v>Sezione 6 - Lapio</v>
      </c>
      <c r="S1" s="159"/>
      <c r="T1" s="159"/>
      <c r="U1" s="159"/>
      <c r="V1" s="159"/>
      <c r="W1" s="159"/>
      <c r="X1" s="159"/>
    </row>
    <row r="2" spans="1:26" ht="21" customHeight="1">
      <c r="A2" s="91"/>
      <c r="B2" s="160" t="s">
        <v>80</v>
      </c>
      <c r="C2" s="160"/>
      <c r="D2" s="160"/>
      <c r="E2" s="160"/>
      <c r="F2" s="160"/>
      <c r="G2" s="160"/>
      <c r="H2" s="160"/>
      <c r="J2" s="160" t="s">
        <v>80</v>
      </c>
      <c r="K2" s="160"/>
      <c r="L2" s="160"/>
      <c r="M2" s="160"/>
      <c r="N2" s="160"/>
      <c r="O2" s="160"/>
      <c r="P2" s="160"/>
      <c r="R2" s="160" t="s">
        <v>80</v>
      </c>
      <c r="S2" s="160"/>
      <c r="T2" s="160"/>
      <c r="U2" s="160"/>
      <c r="V2" s="160"/>
      <c r="W2" s="160"/>
      <c r="X2" s="160"/>
    </row>
    <row r="3" spans="1:26">
      <c r="C3" s="117" t="s">
        <v>23</v>
      </c>
      <c r="D3" s="118">
        <f>'Elettori-Votanti'!G2</f>
        <v>598</v>
      </c>
      <c r="F3" s="95" t="s">
        <v>81</v>
      </c>
      <c r="G3" s="46" t="s">
        <v>8</v>
      </c>
      <c r="H3" s="47">
        <f>'Elettori-Votanti'!G25</f>
        <v>453</v>
      </c>
      <c r="K3" s="117" t="s">
        <v>23</v>
      </c>
      <c r="L3" s="118">
        <f t="shared" ref="L3:L5" si="2">D3</f>
        <v>598</v>
      </c>
      <c r="N3" s="95" t="s">
        <v>81</v>
      </c>
      <c r="O3" s="46" t="s">
        <v>8</v>
      </c>
      <c r="P3" s="47">
        <f t="shared" ref="P3:P7" si="3">H3</f>
        <v>453</v>
      </c>
      <c r="S3" s="117" t="s">
        <v>23</v>
      </c>
      <c r="T3" s="118">
        <f t="shared" ref="T3:T5" si="4">L3</f>
        <v>598</v>
      </c>
      <c r="V3" s="95" t="s">
        <v>81</v>
      </c>
      <c r="W3" s="46" t="s">
        <v>8</v>
      </c>
      <c r="X3" s="47">
        <f t="shared" ref="X3:X7" si="5">H3</f>
        <v>453</v>
      </c>
    </row>
    <row r="4" spans="1:26">
      <c r="C4" s="48" t="s">
        <v>2</v>
      </c>
      <c r="D4" s="49">
        <f>'Elettori-Votanti'!G3</f>
        <v>304</v>
      </c>
      <c r="F4" s="96" t="s">
        <v>82</v>
      </c>
      <c r="G4" s="112" t="s">
        <v>24</v>
      </c>
      <c r="H4" s="113">
        <v>4</v>
      </c>
      <c r="K4" s="48" t="s">
        <v>2</v>
      </c>
      <c r="L4" s="49">
        <f t="shared" si="2"/>
        <v>304</v>
      </c>
      <c r="N4" s="96" t="s">
        <v>82</v>
      </c>
      <c r="O4" s="112" t="s">
        <v>24</v>
      </c>
      <c r="P4" s="124">
        <f t="shared" si="3"/>
        <v>4</v>
      </c>
      <c r="S4" s="48" t="s">
        <v>2</v>
      </c>
      <c r="T4" s="49">
        <f t="shared" si="4"/>
        <v>304</v>
      </c>
      <c r="V4" s="96" t="s">
        <v>82</v>
      </c>
      <c r="W4" s="112" t="s">
        <v>24</v>
      </c>
      <c r="X4" s="124">
        <f t="shared" si="5"/>
        <v>4</v>
      </c>
    </row>
    <row r="5" spans="1:26">
      <c r="C5" s="50" t="s">
        <v>3</v>
      </c>
      <c r="D5" s="51">
        <f>'Elettori-Votanti'!G4</f>
        <v>294</v>
      </c>
      <c r="F5" s="96" t="s">
        <v>83</v>
      </c>
      <c r="G5" s="112" t="s">
        <v>25</v>
      </c>
      <c r="H5" s="113">
        <v>3</v>
      </c>
      <c r="K5" s="50" t="s">
        <v>3</v>
      </c>
      <c r="L5" s="51">
        <f t="shared" si="2"/>
        <v>294</v>
      </c>
      <c r="N5" s="96" t="s">
        <v>83</v>
      </c>
      <c r="O5" s="112" t="s">
        <v>25</v>
      </c>
      <c r="P5" s="124">
        <f t="shared" si="3"/>
        <v>3</v>
      </c>
      <c r="S5" s="50" t="s">
        <v>3</v>
      </c>
      <c r="T5" s="51">
        <f t="shared" si="4"/>
        <v>294</v>
      </c>
      <c r="V5" s="96" t="s">
        <v>83</v>
      </c>
      <c r="W5" s="112" t="s">
        <v>25</v>
      </c>
      <c r="X5" s="124">
        <f t="shared" si="5"/>
        <v>3</v>
      </c>
    </row>
    <row r="6" spans="1:26">
      <c r="C6" s="38"/>
      <c r="D6" s="119"/>
      <c r="F6" s="96" t="s">
        <v>84</v>
      </c>
      <c r="G6" s="112" t="s">
        <v>26</v>
      </c>
      <c r="H6" s="113">
        <v>0</v>
      </c>
      <c r="K6" s="38"/>
      <c r="L6" s="119"/>
      <c r="N6" s="96" t="s">
        <v>84</v>
      </c>
      <c r="O6" s="112" t="s">
        <v>26</v>
      </c>
      <c r="P6" s="124">
        <f t="shared" si="3"/>
        <v>0</v>
      </c>
      <c r="S6" s="38"/>
      <c r="T6" s="119"/>
      <c r="V6" s="96" t="s">
        <v>84</v>
      </c>
      <c r="W6" s="112" t="s">
        <v>26</v>
      </c>
      <c r="X6" s="124">
        <f t="shared" si="5"/>
        <v>0</v>
      </c>
    </row>
    <row r="7" spans="1:26">
      <c r="C7" s="100" t="s">
        <v>34</v>
      </c>
      <c r="D7" s="120">
        <f>'Elettori-Votanti'!$C$28</f>
        <v>2</v>
      </c>
      <c r="F7" s="97" t="s">
        <v>85</v>
      </c>
      <c r="G7" s="114" t="s">
        <v>27</v>
      </c>
      <c r="H7" s="115">
        <f>H3-H4-H5-H6</f>
        <v>446</v>
      </c>
      <c r="K7" s="100" t="s">
        <v>34</v>
      </c>
      <c r="L7" s="120">
        <f>'Elettori-Votanti'!$C$28</f>
        <v>2</v>
      </c>
      <c r="N7" s="97" t="s">
        <v>85</v>
      </c>
      <c r="O7" s="114" t="s">
        <v>27</v>
      </c>
      <c r="P7" s="115">
        <f t="shared" si="3"/>
        <v>446</v>
      </c>
      <c r="S7" s="100" t="s">
        <v>34</v>
      </c>
      <c r="T7" s="120">
        <f>'Elettori-Votanti'!$C$28</f>
        <v>2</v>
      </c>
      <c r="V7" s="97" t="s">
        <v>85</v>
      </c>
      <c r="W7" s="114" t="s">
        <v>27</v>
      </c>
      <c r="X7" s="115">
        <f t="shared" si="5"/>
        <v>446</v>
      </c>
    </row>
    <row r="8" spans="1:26">
      <c r="C8" s="121" t="s">
        <v>77</v>
      </c>
      <c r="D8" s="122">
        <f>'Elettori-Votanti'!G26</f>
        <v>0.75752508361204018</v>
      </c>
      <c r="F8" s="100"/>
      <c r="G8" s="59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K8" s="121" t="s">
        <v>77</v>
      </c>
      <c r="L8" s="122">
        <f>$D$8</f>
        <v>0.75752508361204018</v>
      </c>
      <c r="N8" s="100"/>
      <c r="O8" s="59" t="str">
        <f t="shared" ref="O8:P8" si="6">G8</f>
        <v/>
      </c>
      <c r="P8" s="101" t="str">
        <f t="shared" si="6"/>
        <v/>
      </c>
      <c r="S8" s="121" t="s">
        <v>77</v>
      </c>
      <c r="T8" s="122">
        <f>$D$8</f>
        <v>0.75752508361204018</v>
      </c>
      <c r="V8" s="100"/>
      <c r="W8" s="59" t="str">
        <f t="shared" ref="W8:X8" si="7">G8</f>
        <v/>
      </c>
      <c r="X8" s="101" t="str">
        <f t="shared" si="7"/>
        <v/>
      </c>
    </row>
    <row r="9" spans="1:26">
      <c r="C9" s="39"/>
      <c r="D9" s="103"/>
      <c r="F9" s="39"/>
      <c r="G9" s="102"/>
      <c r="H9" s="103"/>
      <c r="K9" s="39"/>
      <c r="L9" s="103"/>
      <c r="N9" s="39"/>
      <c r="O9" s="102"/>
      <c r="P9" s="103"/>
      <c r="S9" s="39"/>
      <c r="T9" s="103"/>
      <c r="V9" s="39"/>
      <c r="W9" s="102"/>
      <c r="X9" s="103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J13" s="160" t="s">
        <v>86</v>
      </c>
      <c r="K13" s="160"/>
      <c r="L13" s="160"/>
      <c r="M13" s="160"/>
      <c r="N13" s="160"/>
      <c r="O13" s="160"/>
      <c r="P13" s="160"/>
      <c r="R13" s="160" t="s">
        <v>86</v>
      </c>
      <c r="S13" s="160"/>
      <c r="T13" s="160"/>
      <c r="U13" s="160"/>
      <c r="V13" s="160"/>
      <c r="W13" s="160"/>
      <c r="X13" s="160"/>
    </row>
    <row r="15" spans="1:26">
      <c r="B15" s="161"/>
      <c r="C15" s="58" t="s">
        <v>19</v>
      </c>
      <c r="D15" s="165" t="s">
        <v>40</v>
      </c>
      <c r="F15" s="163"/>
      <c r="G15" s="58" t="s">
        <v>30</v>
      </c>
      <c r="H15" s="165" t="s">
        <v>40</v>
      </c>
      <c r="J15" s="161"/>
      <c r="K15" s="106" t="s">
        <v>31</v>
      </c>
      <c r="L15" s="165" t="s">
        <v>40</v>
      </c>
      <c r="N15" s="163"/>
      <c r="O15" s="106" t="s">
        <v>32</v>
      </c>
      <c r="P15" s="165" t="s">
        <v>40</v>
      </c>
      <c r="R15" s="161"/>
      <c r="S15" s="106" t="s">
        <v>102</v>
      </c>
      <c r="T15" s="165" t="s">
        <v>40</v>
      </c>
      <c r="V15" s="163"/>
      <c r="W15" s="106" t="s">
        <v>103</v>
      </c>
      <c r="X15" s="165" t="s">
        <v>40</v>
      </c>
      <c r="Z15" s="165" t="s">
        <v>40</v>
      </c>
    </row>
    <row r="16" spans="1:26" ht="9.75" customHeight="1">
      <c r="B16" s="162"/>
      <c r="C16" s="105" t="s">
        <v>95</v>
      </c>
      <c r="D16" s="166"/>
      <c r="F16" s="164"/>
      <c r="G16" s="105" t="s">
        <v>95</v>
      </c>
      <c r="H16" s="166"/>
      <c r="J16" s="162"/>
      <c r="K16" s="105" t="s">
        <v>95</v>
      </c>
      <c r="L16" s="166"/>
      <c r="N16" s="164"/>
      <c r="O16" s="105" t="s">
        <v>95</v>
      </c>
      <c r="P16" s="166"/>
      <c r="R16" s="162"/>
      <c r="S16" s="105" t="s">
        <v>95</v>
      </c>
      <c r="T16" s="166"/>
      <c r="V16" s="164"/>
      <c r="W16" s="105" t="s">
        <v>95</v>
      </c>
      <c r="X16" s="166"/>
      <c r="Z16" s="166"/>
    </row>
    <row r="17" spans="2:26" ht="30.75" customHeight="1">
      <c r="B17" s="39"/>
      <c r="C17" s="56" t="s">
        <v>94</v>
      </c>
      <c r="D17" s="57">
        <v>32</v>
      </c>
      <c r="F17" s="39"/>
      <c r="G17" s="56" t="s">
        <v>57</v>
      </c>
      <c r="H17" s="57">
        <v>134</v>
      </c>
      <c r="J17" s="39"/>
      <c r="K17" s="56" t="s">
        <v>74</v>
      </c>
      <c r="L17" s="57">
        <v>95</v>
      </c>
      <c r="N17" s="39"/>
      <c r="O17" s="56" t="s">
        <v>104</v>
      </c>
      <c r="P17" s="57">
        <v>53</v>
      </c>
      <c r="R17" s="39"/>
      <c r="S17" s="56" t="s">
        <v>53</v>
      </c>
      <c r="T17" s="57">
        <v>132</v>
      </c>
      <c r="V17" s="39"/>
      <c r="W17" s="107" t="s">
        <v>87</v>
      </c>
      <c r="X17" s="57">
        <v>0</v>
      </c>
      <c r="Z17" s="73">
        <f>D17+H17+L17+P17+T17+X17</f>
        <v>446</v>
      </c>
    </row>
    <row r="18" spans="2:26">
      <c r="C18" s="54" t="s">
        <v>33</v>
      </c>
      <c r="D18" s="55">
        <f>D17/$H$7</f>
        <v>7.1748878923766815E-2</v>
      </c>
      <c r="G18" s="54" t="s">
        <v>33</v>
      </c>
      <c r="H18" s="55">
        <f>H17/$H$7</f>
        <v>0.30044843049327352</v>
      </c>
      <c r="K18" s="54" t="s">
        <v>33</v>
      </c>
      <c r="L18" s="55">
        <f>L17/$H$7</f>
        <v>0.21300448430493274</v>
      </c>
      <c r="O18" s="54" t="s">
        <v>33</v>
      </c>
      <c r="P18" s="55">
        <f>P17/$H$7</f>
        <v>0.11883408071748879</v>
      </c>
      <c r="S18" s="54" t="s">
        <v>33</v>
      </c>
      <c r="T18" s="55">
        <f>T17/$H$7</f>
        <v>0.29596412556053814</v>
      </c>
      <c r="W18" s="54" t="s">
        <v>33</v>
      </c>
      <c r="X18" s="55">
        <f>X17/$H$7</f>
        <v>0</v>
      </c>
      <c r="Z18" s="125"/>
    </row>
    <row r="19" spans="2:26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</row>
    <row r="20" spans="2:26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</row>
    <row r="21" spans="2:26">
      <c r="B21" s="43">
        <v>1</v>
      </c>
      <c r="C21" s="46" t="s">
        <v>54</v>
      </c>
      <c r="D21" s="44">
        <v>3</v>
      </c>
      <c r="F21" s="43">
        <v>1</v>
      </c>
      <c r="G21" s="46" t="s">
        <v>66</v>
      </c>
      <c r="H21" s="44">
        <v>3</v>
      </c>
      <c r="J21" s="43">
        <v>1</v>
      </c>
      <c r="K21" s="46" t="s">
        <v>105</v>
      </c>
      <c r="L21" s="44">
        <v>1</v>
      </c>
      <c r="N21" s="43">
        <v>1</v>
      </c>
      <c r="O21" s="46" t="s">
        <v>113</v>
      </c>
      <c r="P21" s="44">
        <v>10</v>
      </c>
      <c r="R21" s="43">
        <v>1</v>
      </c>
      <c r="S21" s="46" t="s">
        <v>120</v>
      </c>
      <c r="T21" s="44">
        <v>2</v>
      </c>
      <c r="V21" s="43">
        <v>1</v>
      </c>
      <c r="W21" s="108" t="s">
        <v>87</v>
      </c>
      <c r="X21" s="44"/>
    </row>
    <row r="22" spans="2:26">
      <c r="B22" s="35">
        <v>2</v>
      </c>
      <c r="C22" s="52" t="s">
        <v>93</v>
      </c>
      <c r="D22" s="42">
        <v>0</v>
      </c>
      <c r="F22" s="35">
        <v>2</v>
      </c>
      <c r="G22" s="52" t="s">
        <v>96</v>
      </c>
      <c r="H22" s="42">
        <v>6</v>
      </c>
      <c r="J22" s="35">
        <v>2</v>
      </c>
      <c r="K22" s="98" t="s">
        <v>106</v>
      </c>
      <c r="L22" s="42">
        <v>1</v>
      </c>
      <c r="N22" s="35">
        <v>2</v>
      </c>
      <c r="O22" s="98" t="s">
        <v>114</v>
      </c>
      <c r="P22" s="42">
        <v>4</v>
      </c>
      <c r="R22" s="35">
        <v>2</v>
      </c>
      <c r="S22" s="98" t="s">
        <v>130</v>
      </c>
      <c r="T22" s="42">
        <v>2</v>
      </c>
      <c r="V22" s="35">
        <v>2</v>
      </c>
      <c r="W22" s="109" t="s">
        <v>87</v>
      </c>
      <c r="X22" s="42"/>
    </row>
    <row r="23" spans="2:26">
      <c r="B23" s="35">
        <v>3</v>
      </c>
      <c r="C23" s="52" t="s">
        <v>55</v>
      </c>
      <c r="D23" s="44">
        <v>0</v>
      </c>
      <c r="F23" s="35">
        <v>3</v>
      </c>
      <c r="G23" s="52" t="s">
        <v>67</v>
      </c>
      <c r="H23" s="44">
        <v>2</v>
      </c>
      <c r="J23" s="35">
        <v>3</v>
      </c>
      <c r="K23" s="98" t="s">
        <v>107</v>
      </c>
      <c r="L23" s="44">
        <v>6</v>
      </c>
      <c r="N23" s="35">
        <v>3</v>
      </c>
      <c r="O23" s="98" t="s">
        <v>61</v>
      </c>
      <c r="P23" s="44">
        <v>4</v>
      </c>
      <c r="R23" s="35">
        <v>3</v>
      </c>
      <c r="S23" s="98" t="s">
        <v>121</v>
      </c>
      <c r="T23" s="44">
        <v>5</v>
      </c>
      <c r="V23" s="35">
        <v>3</v>
      </c>
      <c r="W23" s="109" t="s">
        <v>87</v>
      </c>
      <c r="X23" s="44"/>
    </row>
    <row r="24" spans="2:26">
      <c r="B24" s="35">
        <v>4</v>
      </c>
      <c r="C24" s="52" t="s">
        <v>92</v>
      </c>
      <c r="D24" s="42">
        <v>3</v>
      </c>
      <c r="F24" s="35">
        <v>4</v>
      </c>
      <c r="G24" s="52" t="s">
        <v>97</v>
      </c>
      <c r="H24" s="42">
        <v>28</v>
      </c>
      <c r="J24" s="35">
        <v>4</v>
      </c>
      <c r="K24" s="98" t="s">
        <v>108</v>
      </c>
      <c r="L24" s="42">
        <v>2</v>
      </c>
      <c r="N24" s="35">
        <v>4</v>
      </c>
      <c r="O24" s="98" t="s">
        <v>63</v>
      </c>
      <c r="P24" s="42">
        <v>16</v>
      </c>
      <c r="R24" s="35">
        <v>4</v>
      </c>
      <c r="S24" s="98" t="s">
        <v>58</v>
      </c>
      <c r="T24" s="42">
        <v>36</v>
      </c>
      <c r="V24" s="35">
        <v>4</v>
      </c>
      <c r="W24" s="109" t="s">
        <v>87</v>
      </c>
      <c r="X24" s="42"/>
    </row>
    <row r="25" spans="2:26">
      <c r="B25" s="35">
        <v>5</v>
      </c>
      <c r="C25" s="52" t="s">
        <v>91</v>
      </c>
      <c r="D25" s="44">
        <v>0</v>
      </c>
      <c r="F25" s="35">
        <v>5</v>
      </c>
      <c r="G25" s="52" t="s">
        <v>98</v>
      </c>
      <c r="H25" s="44">
        <v>22</v>
      </c>
      <c r="J25" s="35">
        <v>5</v>
      </c>
      <c r="K25" s="98" t="s">
        <v>109</v>
      </c>
      <c r="L25" s="44">
        <v>3</v>
      </c>
      <c r="N25" s="35">
        <v>5</v>
      </c>
      <c r="O25" s="98" t="s">
        <v>115</v>
      </c>
      <c r="P25" s="44">
        <v>0</v>
      </c>
      <c r="R25" s="35">
        <v>5</v>
      </c>
      <c r="S25" s="98" t="s">
        <v>122</v>
      </c>
      <c r="T25" s="44">
        <v>0</v>
      </c>
      <c r="V25" s="35">
        <v>5</v>
      </c>
      <c r="W25" s="109" t="s">
        <v>87</v>
      </c>
      <c r="X25" s="44"/>
    </row>
    <row r="26" spans="2:26">
      <c r="B26" s="35">
        <v>6</v>
      </c>
      <c r="C26" s="52" t="s">
        <v>90</v>
      </c>
      <c r="D26" s="42">
        <v>0</v>
      </c>
      <c r="F26" s="35">
        <v>6</v>
      </c>
      <c r="G26" s="52" t="s">
        <v>99</v>
      </c>
      <c r="H26" s="42">
        <v>0</v>
      </c>
      <c r="J26" s="35">
        <v>6</v>
      </c>
      <c r="K26" s="98" t="s">
        <v>110</v>
      </c>
      <c r="L26" s="42">
        <v>4</v>
      </c>
      <c r="N26" s="35">
        <v>6</v>
      </c>
      <c r="O26" s="123" t="s">
        <v>116</v>
      </c>
      <c r="P26" s="42">
        <v>0</v>
      </c>
      <c r="R26" s="35">
        <v>6</v>
      </c>
      <c r="S26" s="98" t="s">
        <v>123</v>
      </c>
      <c r="T26" s="42">
        <v>32</v>
      </c>
      <c r="V26" s="35">
        <v>6</v>
      </c>
      <c r="W26" s="109" t="s">
        <v>87</v>
      </c>
      <c r="X26" s="42"/>
    </row>
    <row r="27" spans="2:26">
      <c r="B27" s="35">
        <v>7</v>
      </c>
      <c r="C27" s="52" t="s">
        <v>52</v>
      </c>
      <c r="D27" s="44">
        <v>4</v>
      </c>
      <c r="F27" s="35">
        <v>7</v>
      </c>
      <c r="G27" s="52" t="s">
        <v>100</v>
      </c>
      <c r="H27" s="44">
        <v>3</v>
      </c>
      <c r="J27" s="35">
        <v>7</v>
      </c>
      <c r="K27" s="98" t="s">
        <v>111</v>
      </c>
      <c r="L27" s="44">
        <v>5</v>
      </c>
      <c r="N27" s="35">
        <v>7</v>
      </c>
      <c r="O27" s="98" t="s">
        <v>117</v>
      </c>
      <c r="P27" s="44">
        <v>0</v>
      </c>
      <c r="R27" s="35">
        <v>7</v>
      </c>
      <c r="S27" s="98" t="s">
        <v>124</v>
      </c>
      <c r="T27" s="44">
        <v>0</v>
      </c>
      <c r="V27" s="35">
        <v>7</v>
      </c>
      <c r="W27" s="109" t="s">
        <v>87</v>
      </c>
      <c r="X27" s="44"/>
    </row>
    <row r="28" spans="2:26">
      <c r="B28" s="35">
        <v>8</v>
      </c>
      <c r="C28" s="52" t="s">
        <v>89</v>
      </c>
      <c r="D28" s="42">
        <v>0</v>
      </c>
      <c r="F28" s="35">
        <v>8</v>
      </c>
      <c r="G28" s="52" t="s">
        <v>69</v>
      </c>
      <c r="H28" s="42">
        <v>8</v>
      </c>
      <c r="J28" s="35">
        <v>8</v>
      </c>
      <c r="K28" s="98" t="s">
        <v>59</v>
      </c>
      <c r="L28" s="42">
        <v>2</v>
      </c>
      <c r="N28" s="35">
        <v>8</v>
      </c>
      <c r="O28" s="98" t="s">
        <v>62</v>
      </c>
      <c r="P28" s="42">
        <v>4</v>
      </c>
      <c r="R28" s="35">
        <v>8</v>
      </c>
      <c r="S28" s="98" t="s">
        <v>125</v>
      </c>
      <c r="T28" s="42">
        <v>0</v>
      </c>
      <c r="V28" s="35">
        <v>8</v>
      </c>
      <c r="W28" s="109" t="s">
        <v>87</v>
      </c>
      <c r="X28" s="42"/>
    </row>
    <row r="29" spans="2:26">
      <c r="B29" s="35">
        <v>9</v>
      </c>
      <c r="C29" s="52" t="s">
        <v>88</v>
      </c>
      <c r="D29" s="44">
        <v>0</v>
      </c>
      <c r="F29" s="35">
        <v>9</v>
      </c>
      <c r="G29" s="52" t="s">
        <v>68</v>
      </c>
      <c r="H29" s="44">
        <v>4</v>
      </c>
      <c r="J29" s="35">
        <v>9</v>
      </c>
      <c r="K29" s="98" t="s">
        <v>70</v>
      </c>
      <c r="L29" s="44">
        <v>28</v>
      </c>
      <c r="N29" s="35">
        <v>9</v>
      </c>
      <c r="O29" s="98" t="s">
        <v>64</v>
      </c>
      <c r="P29" s="44">
        <v>0</v>
      </c>
      <c r="R29" s="35">
        <v>9</v>
      </c>
      <c r="S29" s="98" t="s">
        <v>126</v>
      </c>
      <c r="T29" s="44">
        <v>0</v>
      </c>
      <c r="V29" s="35">
        <v>9</v>
      </c>
      <c r="W29" s="109" t="s">
        <v>87</v>
      </c>
      <c r="X29" s="44"/>
    </row>
    <row r="30" spans="2:26">
      <c r="B30" s="35">
        <v>10</v>
      </c>
      <c r="C30" s="52" t="s">
        <v>56</v>
      </c>
      <c r="D30" s="42">
        <v>0</v>
      </c>
      <c r="F30" s="35">
        <v>10</v>
      </c>
      <c r="G30" s="52" t="s">
        <v>101</v>
      </c>
      <c r="H30" s="42">
        <v>6</v>
      </c>
      <c r="J30" s="35">
        <v>10</v>
      </c>
      <c r="K30" s="98" t="s">
        <v>60</v>
      </c>
      <c r="L30" s="42">
        <v>4</v>
      </c>
      <c r="N30" s="35">
        <v>10</v>
      </c>
      <c r="O30" s="98" t="s">
        <v>118</v>
      </c>
      <c r="P30" s="42">
        <v>0</v>
      </c>
      <c r="R30" s="35">
        <v>10</v>
      </c>
      <c r="S30" s="98" t="s">
        <v>127</v>
      </c>
      <c r="T30" s="42">
        <v>0</v>
      </c>
      <c r="V30" s="35">
        <v>10</v>
      </c>
      <c r="W30" s="109" t="s">
        <v>87</v>
      </c>
      <c r="X30" s="42"/>
    </row>
    <row r="31" spans="2:26">
      <c r="B31" s="35">
        <v>11</v>
      </c>
      <c r="C31" s="104" t="s">
        <v>87</v>
      </c>
      <c r="D31" s="44"/>
      <c r="F31" s="35">
        <v>11</v>
      </c>
      <c r="G31" s="52" t="s">
        <v>72</v>
      </c>
      <c r="H31" s="44">
        <v>3</v>
      </c>
      <c r="J31" s="35">
        <v>11</v>
      </c>
      <c r="K31" s="98" t="s">
        <v>71</v>
      </c>
      <c r="L31" s="44">
        <v>0</v>
      </c>
      <c r="N31" s="35">
        <v>11</v>
      </c>
      <c r="O31" s="98" t="s">
        <v>119</v>
      </c>
      <c r="P31" s="44">
        <v>0</v>
      </c>
      <c r="R31" s="35">
        <v>11</v>
      </c>
      <c r="S31" s="98" t="s">
        <v>128</v>
      </c>
      <c r="T31" s="44">
        <v>1</v>
      </c>
      <c r="V31" s="35">
        <v>11</v>
      </c>
      <c r="W31" s="109" t="s">
        <v>87</v>
      </c>
      <c r="X31" s="44"/>
    </row>
    <row r="32" spans="2:26">
      <c r="B32" s="35">
        <v>12</v>
      </c>
      <c r="C32" s="104" t="s">
        <v>87</v>
      </c>
      <c r="D32" s="42"/>
      <c r="F32" s="35">
        <v>12</v>
      </c>
      <c r="G32" s="53" t="s">
        <v>73</v>
      </c>
      <c r="H32" s="42">
        <v>11</v>
      </c>
      <c r="J32" s="35">
        <v>12</v>
      </c>
      <c r="K32" s="99" t="s">
        <v>112</v>
      </c>
      <c r="L32" s="42">
        <v>2</v>
      </c>
      <c r="N32" s="35">
        <v>12</v>
      </c>
      <c r="O32" s="99" t="s">
        <v>65</v>
      </c>
      <c r="P32" s="42">
        <v>0</v>
      </c>
      <c r="R32" s="35">
        <v>12</v>
      </c>
      <c r="S32" s="99" t="s">
        <v>129</v>
      </c>
      <c r="T32" s="42">
        <v>1</v>
      </c>
      <c r="V32" s="35">
        <v>12</v>
      </c>
      <c r="W32" s="110" t="s">
        <v>87</v>
      </c>
      <c r="X32" s="42"/>
      <c r="Z32" s="126" t="s">
        <v>132</v>
      </c>
    </row>
    <row r="33" spans="2:26">
      <c r="B33" s="37"/>
      <c r="C33" s="111" t="s">
        <v>29</v>
      </c>
      <c r="D33" s="41">
        <f>SUM(D21:D32)</f>
        <v>10</v>
      </c>
      <c r="F33" s="37"/>
      <c r="G33" s="111" t="s">
        <v>29</v>
      </c>
      <c r="H33" s="36">
        <f>SUM(H21:H32)</f>
        <v>96</v>
      </c>
      <c r="J33" s="37"/>
      <c r="K33" s="111" t="s">
        <v>29</v>
      </c>
      <c r="L33" s="41">
        <f>SUM(L21:L32)</f>
        <v>58</v>
      </c>
      <c r="N33" s="37"/>
      <c r="O33" s="111" t="s">
        <v>29</v>
      </c>
      <c r="P33" s="36">
        <f>SUM(P21:P32)</f>
        <v>38</v>
      </c>
      <c r="R33" s="37"/>
      <c r="S33" s="111" t="s">
        <v>29</v>
      </c>
      <c r="T33" s="41">
        <f>SUM(T21:T32)</f>
        <v>79</v>
      </c>
      <c r="V33" s="37"/>
      <c r="W33" s="111" t="s">
        <v>29</v>
      </c>
      <c r="X33" s="41">
        <f>SUM(X21:X32)</f>
        <v>0</v>
      </c>
      <c r="Z33" s="127">
        <f>D33+H33+L33+P33+T33+X33</f>
        <v>281</v>
      </c>
    </row>
    <row r="34" spans="2:26">
      <c r="C34" s="60" t="str">
        <f>IF(D33&gt;(D17*$D$7),"Err.: pref. oltre voti di lista","")</f>
        <v/>
      </c>
      <c r="G34" s="60" t="str">
        <f>IF(H33&gt;(H17*$D$7),"Err.: pref. oltre voti di lista","")</f>
        <v/>
      </c>
      <c r="K34" s="60" t="str">
        <f>IF(L33&gt;(L17*$D$7),"Err.: pref. oltre voti di lista","")</f>
        <v/>
      </c>
      <c r="O34" s="60" t="str">
        <f>IF(P33&gt;(P17*$D$7),"Err.: pref. oltre voti di lista","")</f>
        <v/>
      </c>
      <c r="S34" s="60" t="str">
        <f>IF(T33&gt;(T17*$D$7),"Err.: pref. oltre voti di lista","")</f>
        <v/>
      </c>
      <c r="W34" s="60" t="str">
        <f>IF(X33&gt;(X17*$D$7),"Err.: pref. oltre voti di lista","")</f>
        <v/>
      </c>
    </row>
  </sheetData>
  <sheetProtection sheet="1" objects="1" scenarios="1"/>
  <mergeCells count="22">
    <mergeCell ref="Z15:Z16"/>
    <mergeCell ref="B13:H13"/>
    <mergeCell ref="J13:P13"/>
    <mergeCell ref="R13:X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B1:H1"/>
    <mergeCell ref="J1:P1"/>
    <mergeCell ref="R1:X1"/>
    <mergeCell ref="B2:H2"/>
    <mergeCell ref="J2:P2"/>
    <mergeCell ref="R2:X2"/>
  </mergeCells>
  <conditionalFormatting sqref="G8:H8 O8:P8 W8:X8">
    <cfRule type="notContainsBlanks" dxfId="12" priority="9">
      <formula>LEN(TRIM(G8))&gt;0</formula>
    </cfRule>
  </conditionalFormatting>
  <conditionalFormatting sqref="C34 G34 K34 O34 S34 W34">
    <cfRule type="notContainsBlanks" dxfId="11" priority="8">
      <formula>LEN(TRIM(C34))&gt;0</formula>
    </cfRule>
  </conditionalFormatting>
  <conditionalFormatting sqref="D17 H17 L17 P17 T17 X17">
    <cfRule type="dataBar" priority="7">
      <dataBar>
        <cfvo type="min" val="0"/>
        <cfvo type="max" val="0"/>
        <color rgb="FFFFB628"/>
      </dataBar>
    </cfRule>
  </conditionalFormatting>
  <conditionalFormatting sqref="D21:D32">
    <cfRule type="dataBar" priority="6">
      <dataBar>
        <cfvo type="min" val="0"/>
        <cfvo type="max" val="0"/>
        <color rgb="FF638EC6"/>
      </dataBar>
    </cfRule>
  </conditionalFormatting>
  <conditionalFormatting sqref="H21:H32">
    <cfRule type="dataBar" priority="5">
      <dataBar>
        <cfvo type="min" val="0"/>
        <cfvo type="max" val="0"/>
        <color rgb="FF638EC6"/>
      </dataBar>
    </cfRule>
  </conditionalFormatting>
  <conditionalFormatting sqref="L21:L32">
    <cfRule type="dataBar" priority="4">
      <dataBar>
        <cfvo type="min" val="0"/>
        <cfvo type="max" val="0"/>
        <color rgb="FF638EC6"/>
      </dataBar>
    </cfRule>
  </conditionalFormatting>
  <conditionalFormatting sqref="P21:P32">
    <cfRule type="dataBar" priority="3">
      <dataBar>
        <cfvo type="min" val="0"/>
        <cfvo type="max" val="0"/>
        <color rgb="FF638EC6"/>
      </dataBar>
    </cfRule>
  </conditionalFormatting>
  <conditionalFormatting sqref="T21:T32">
    <cfRule type="dataBar" priority="2">
      <dataBar>
        <cfvo type="min" val="0"/>
        <cfvo type="max" val="0"/>
        <color rgb="FF638EC6"/>
      </dataBar>
    </cfRule>
  </conditionalFormatting>
  <conditionalFormatting sqref="X21:X32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Z34"/>
  <sheetViews>
    <sheetView view="pageBreakPreview" zoomScale="70" zoomScaleNormal="100" zoomScaleSheetLayoutView="70" workbookViewId="0">
      <selection activeCell="D17" sqref="D17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59" t="s">
        <v>133</v>
      </c>
      <c r="C1" s="159"/>
      <c r="D1" s="159"/>
      <c r="E1" s="159"/>
      <c r="F1" s="159"/>
      <c r="G1" s="159"/>
      <c r="H1" s="159"/>
      <c r="J1" s="159" t="str">
        <f t="shared" ref="J1" si="0">$B$1</f>
        <v>Sezione 7 - Torri</v>
      </c>
      <c r="K1" s="159"/>
      <c r="L1" s="159"/>
      <c r="M1" s="159"/>
      <c r="N1" s="159"/>
      <c r="O1" s="159"/>
      <c r="P1" s="159"/>
      <c r="R1" s="159" t="str">
        <f t="shared" ref="R1" si="1">$B$1</f>
        <v>Sezione 7 - Torri</v>
      </c>
      <c r="S1" s="159"/>
      <c r="T1" s="159"/>
      <c r="U1" s="159"/>
      <c r="V1" s="159"/>
      <c r="W1" s="159"/>
      <c r="X1" s="159"/>
    </row>
    <row r="2" spans="1:26" ht="21" customHeight="1">
      <c r="A2" s="91"/>
      <c r="B2" s="160" t="s">
        <v>80</v>
      </c>
      <c r="C2" s="160"/>
      <c r="D2" s="160"/>
      <c r="E2" s="160"/>
      <c r="F2" s="160"/>
      <c r="G2" s="160"/>
      <c r="H2" s="160"/>
      <c r="J2" s="160" t="s">
        <v>80</v>
      </c>
      <c r="K2" s="160"/>
      <c r="L2" s="160"/>
      <c r="M2" s="160"/>
      <c r="N2" s="160"/>
      <c r="O2" s="160"/>
      <c r="P2" s="160"/>
      <c r="R2" s="160" t="s">
        <v>80</v>
      </c>
      <c r="S2" s="160"/>
      <c r="T2" s="160"/>
      <c r="U2" s="160"/>
      <c r="V2" s="160"/>
      <c r="W2" s="160"/>
      <c r="X2" s="160"/>
    </row>
    <row r="3" spans="1:26">
      <c r="C3" s="117" t="s">
        <v>23</v>
      </c>
      <c r="D3" s="118">
        <f>'Elettori-Votanti'!H2</f>
        <v>965</v>
      </c>
      <c r="F3" s="95" t="s">
        <v>81</v>
      </c>
      <c r="G3" s="46" t="s">
        <v>8</v>
      </c>
      <c r="H3" s="47">
        <f>'Elettori-Votanti'!H25</f>
        <v>726</v>
      </c>
      <c r="K3" s="117" t="s">
        <v>23</v>
      </c>
      <c r="L3" s="118">
        <f t="shared" ref="L3:L5" si="2">D3</f>
        <v>965</v>
      </c>
      <c r="N3" s="95" t="s">
        <v>81</v>
      </c>
      <c r="O3" s="46" t="s">
        <v>8</v>
      </c>
      <c r="P3" s="47">
        <f t="shared" ref="P3:P7" si="3">H3</f>
        <v>726</v>
      </c>
      <c r="S3" s="117" t="s">
        <v>23</v>
      </c>
      <c r="T3" s="118">
        <f t="shared" ref="T3:T5" si="4">L3</f>
        <v>965</v>
      </c>
      <c r="V3" s="95" t="s">
        <v>81</v>
      </c>
      <c r="W3" s="46" t="s">
        <v>8</v>
      </c>
      <c r="X3" s="47">
        <f t="shared" ref="X3:X7" si="5">H3</f>
        <v>726</v>
      </c>
    </row>
    <row r="4" spans="1:26">
      <c r="C4" s="48" t="s">
        <v>2</v>
      </c>
      <c r="D4" s="49">
        <f>'Elettori-Votanti'!H3</f>
        <v>496</v>
      </c>
      <c r="F4" s="96" t="s">
        <v>82</v>
      </c>
      <c r="G4" s="112" t="s">
        <v>24</v>
      </c>
      <c r="H4" s="113">
        <v>7</v>
      </c>
      <c r="K4" s="48" t="s">
        <v>2</v>
      </c>
      <c r="L4" s="49">
        <f t="shared" si="2"/>
        <v>496</v>
      </c>
      <c r="N4" s="96" t="s">
        <v>82</v>
      </c>
      <c r="O4" s="112" t="s">
        <v>24</v>
      </c>
      <c r="P4" s="124">
        <f t="shared" si="3"/>
        <v>7</v>
      </c>
      <c r="S4" s="48" t="s">
        <v>2</v>
      </c>
      <c r="T4" s="49">
        <f t="shared" si="4"/>
        <v>496</v>
      </c>
      <c r="V4" s="96" t="s">
        <v>82</v>
      </c>
      <c r="W4" s="112" t="s">
        <v>24</v>
      </c>
      <c r="X4" s="124">
        <f t="shared" si="5"/>
        <v>7</v>
      </c>
    </row>
    <row r="5" spans="1:26">
      <c r="C5" s="50" t="s">
        <v>3</v>
      </c>
      <c r="D5" s="51">
        <f>'Elettori-Votanti'!H4</f>
        <v>469</v>
      </c>
      <c r="F5" s="96" t="s">
        <v>83</v>
      </c>
      <c r="G5" s="112" t="s">
        <v>25</v>
      </c>
      <c r="H5" s="113">
        <v>11</v>
      </c>
      <c r="K5" s="50" t="s">
        <v>3</v>
      </c>
      <c r="L5" s="51">
        <f t="shared" si="2"/>
        <v>469</v>
      </c>
      <c r="N5" s="96" t="s">
        <v>83</v>
      </c>
      <c r="O5" s="112" t="s">
        <v>25</v>
      </c>
      <c r="P5" s="124">
        <f t="shared" si="3"/>
        <v>11</v>
      </c>
      <c r="S5" s="50" t="s">
        <v>3</v>
      </c>
      <c r="T5" s="51">
        <f t="shared" si="4"/>
        <v>469</v>
      </c>
      <c r="V5" s="96" t="s">
        <v>83</v>
      </c>
      <c r="W5" s="112" t="s">
        <v>25</v>
      </c>
      <c r="X5" s="124">
        <f t="shared" si="5"/>
        <v>11</v>
      </c>
    </row>
    <row r="6" spans="1:26">
      <c r="C6" s="38"/>
      <c r="D6" s="119"/>
      <c r="F6" s="96" t="s">
        <v>84</v>
      </c>
      <c r="G6" s="112" t="s">
        <v>26</v>
      </c>
      <c r="H6" s="113">
        <v>0</v>
      </c>
      <c r="K6" s="38"/>
      <c r="L6" s="119"/>
      <c r="N6" s="96" t="s">
        <v>84</v>
      </c>
      <c r="O6" s="112" t="s">
        <v>26</v>
      </c>
      <c r="P6" s="124">
        <f t="shared" si="3"/>
        <v>0</v>
      </c>
      <c r="S6" s="38"/>
      <c r="T6" s="119"/>
      <c r="V6" s="96" t="s">
        <v>84</v>
      </c>
      <c r="W6" s="112" t="s">
        <v>26</v>
      </c>
      <c r="X6" s="124">
        <f t="shared" si="5"/>
        <v>0</v>
      </c>
    </row>
    <row r="7" spans="1:26">
      <c r="C7" s="100" t="s">
        <v>34</v>
      </c>
      <c r="D7" s="120">
        <f>'Elettori-Votanti'!$C$28</f>
        <v>2</v>
      </c>
      <c r="F7" s="97" t="s">
        <v>85</v>
      </c>
      <c r="G7" s="114" t="s">
        <v>27</v>
      </c>
      <c r="H7" s="115">
        <f>H3-H4-H5-H6</f>
        <v>708</v>
      </c>
      <c r="K7" s="100" t="s">
        <v>34</v>
      </c>
      <c r="L7" s="120">
        <f>'Elettori-Votanti'!$C$28</f>
        <v>2</v>
      </c>
      <c r="N7" s="97" t="s">
        <v>85</v>
      </c>
      <c r="O7" s="114" t="s">
        <v>27</v>
      </c>
      <c r="P7" s="115">
        <f t="shared" si="3"/>
        <v>708</v>
      </c>
      <c r="S7" s="100" t="s">
        <v>34</v>
      </c>
      <c r="T7" s="120">
        <f>'Elettori-Votanti'!$C$28</f>
        <v>2</v>
      </c>
      <c r="V7" s="97" t="s">
        <v>85</v>
      </c>
      <c r="W7" s="114" t="s">
        <v>27</v>
      </c>
      <c r="X7" s="115">
        <f t="shared" si="5"/>
        <v>708</v>
      </c>
    </row>
    <row r="8" spans="1:26">
      <c r="C8" s="121" t="s">
        <v>77</v>
      </c>
      <c r="D8" s="122">
        <f>'Elettori-Votanti'!H26</f>
        <v>0.75233160621761663</v>
      </c>
      <c r="F8" s="100"/>
      <c r="G8" s="59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K8" s="121" t="s">
        <v>77</v>
      </c>
      <c r="L8" s="122">
        <f>$D$8</f>
        <v>0.75233160621761663</v>
      </c>
      <c r="N8" s="100"/>
      <c r="O8" s="59" t="str">
        <f t="shared" ref="O8:P8" si="6">G8</f>
        <v/>
      </c>
      <c r="P8" s="101" t="str">
        <f t="shared" si="6"/>
        <v/>
      </c>
      <c r="S8" s="121" t="s">
        <v>77</v>
      </c>
      <c r="T8" s="122">
        <f>$D$8</f>
        <v>0.75233160621761663</v>
      </c>
      <c r="V8" s="100"/>
      <c r="W8" s="59" t="str">
        <f t="shared" ref="W8:X8" si="7">G8</f>
        <v/>
      </c>
      <c r="X8" s="101" t="str">
        <f t="shared" si="7"/>
        <v/>
      </c>
    </row>
    <row r="9" spans="1:26">
      <c r="C9" s="39"/>
      <c r="D9" s="103"/>
      <c r="F9" s="39"/>
      <c r="G9" s="102"/>
      <c r="H9" s="103"/>
      <c r="K9" s="39"/>
      <c r="L9" s="103"/>
      <c r="N9" s="39"/>
      <c r="O9" s="102"/>
      <c r="P9" s="103"/>
      <c r="S9" s="39"/>
      <c r="T9" s="103"/>
      <c r="V9" s="39"/>
      <c r="W9" s="102"/>
      <c r="X9" s="103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J13" s="160" t="s">
        <v>86</v>
      </c>
      <c r="K13" s="160"/>
      <c r="L13" s="160"/>
      <c r="M13" s="160"/>
      <c r="N13" s="160"/>
      <c r="O13" s="160"/>
      <c r="P13" s="160"/>
      <c r="R13" s="160" t="s">
        <v>86</v>
      </c>
      <c r="S13" s="160"/>
      <c r="T13" s="160"/>
      <c r="U13" s="160"/>
      <c r="V13" s="160"/>
      <c r="W13" s="160"/>
      <c r="X13" s="160"/>
    </row>
    <row r="15" spans="1:26">
      <c r="B15" s="161"/>
      <c r="C15" s="58" t="s">
        <v>19</v>
      </c>
      <c r="D15" s="165" t="s">
        <v>40</v>
      </c>
      <c r="F15" s="163"/>
      <c r="G15" s="58" t="s">
        <v>30</v>
      </c>
      <c r="H15" s="165" t="s">
        <v>40</v>
      </c>
      <c r="J15" s="161"/>
      <c r="K15" s="106" t="s">
        <v>31</v>
      </c>
      <c r="L15" s="165" t="s">
        <v>40</v>
      </c>
      <c r="N15" s="163"/>
      <c r="O15" s="106" t="s">
        <v>32</v>
      </c>
      <c r="P15" s="165" t="s">
        <v>40</v>
      </c>
      <c r="R15" s="161"/>
      <c r="S15" s="106" t="s">
        <v>102</v>
      </c>
      <c r="T15" s="165" t="s">
        <v>40</v>
      </c>
      <c r="V15" s="163"/>
      <c r="W15" s="106" t="s">
        <v>103</v>
      </c>
      <c r="X15" s="165" t="s">
        <v>40</v>
      </c>
      <c r="Z15" s="165" t="s">
        <v>40</v>
      </c>
    </row>
    <row r="16" spans="1:26" ht="9.75" customHeight="1">
      <c r="B16" s="162"/>
      <c r="C16" s="105" t="s">
        <v>95</v>
      </c>
      <c r="D16" s="166"/>
      <c r="F16" s="164"/>
      <c r="G16" s="105" t="s">
        <v>95</v>
      </c>
      <c r="H16" s="166"/>
      <c r="J16" s="162"/>
      <c r="K16" s="105" t="s">
        <v>95</v>
      </c>
      <c r="L16" s="166"/>
      <c r="N16" s="164"/>
      <c r="O16" s="105" t="s">
        <v>95</v>
      </c>
      <c r="P16" s="166"/>
      <c r="R16" s="162"/>
      <c r="S16" s="105" t="s">
        <v>95</v>
      </c>
      <c r="T16" s="166"/>
      <c r="V16" s="164"/>
      <c r="W16" s="105" t="s">
        <v>95</v>
      </c>
      <c r="X16" s="166"/>
      <c r="Z16" s="166"/>
    </row>
    <row r="17" spans="2:26" ht="30.75" customHeight="1">
      <c r="B17" s="39"/>
      <c r="C17" s="56" t="s">
        <v>94</v>
      </c>
      <c r="D17" s="57">
        <v>78</v>
      </c>
      <c r="F17" s="39"/>
      <c r="G17" s="56" t="s">
        <v>57</v>
      </c>
      <c r="H17" s="57">
        <v>214</v>
      </c>
      <c r="J17" s="39"/>
      <c r="K17" s="56" t="s">
        <v>74</v>
      </c>
      <c r="L17" s="57">
        <v>184</v>
      </c>
      <c r="N17" s="39"/>
      <c r="O17" s="56" t="s">
        <v>104</v>
      </c>
      <c r="P17" s="57">
        <v>82</v>
      </c>
      <c r="R17" s="39"/>
      <c r="S17" s="56" t="s">
        <v>53</v>
      </c>
      <c r="T17" s="57">
        <v>150</v>
      </c>
      <c r="V17" s="39"/>
      <c r="W17" s="107" t="s">
        <v>87</v>
      </c>
      <c r="X17" s="57">
        <v>0</v>
      </c>
      <c r="Z17" s="73">
        <f>D17+H17+L17+P17+T17+X17</f>
        <v>708</v>
      </c>
    </row>
    <row r="18" spans="2:26">
      <c r="C18" s="54" t="s">
        <v>33</v>
      </c>
      <c r="D18" s="55">
        <f>D17/$H$7</f>
        <v>0.11016949152542373</v>
      </c>
      <c r="G18" s="54" t="s">
        <v>33</v>
      </c>
      <c r="H18" s="55">
        <f>H17/$H$7</f>
        <v>0.30225988700564971</v>
      </c>
      <c r="K18" s="54" t="s">
        <v>33</v>
      </c>
      <c r="L18" s="55">
        <f>L17/$H$7</f>
        <v>0.25988700564971751</v>
      </c>
      <c r="O18" s="54" t="s">
        <v>33</v>
      </c>
      <c r="P18" s="55">
        <f>P17/$H$7</f>
        <v>0.11581920903954802</v>
      </c>
      <c r="S18" s="54" t="s">
        <v>33</v>
      </c>
      <c r="T18" s="55">
        <f>T17/$H$7</f>
        <v>0.21186440677966101</v>
      </c>
      <c r="W18" s="54" t="s">
        <v>33</v>
      </c>
      <c r="X18" s="55">
        <f>X17/$H$7</f>
        <v>0</v>
      </c>
      <c r="Z18" s="125"/>
    </row>
    <row r="19" spans="2:26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</row>
    <row r="20" spans="2:26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</row>
    <row r="21" spans="2:26">
      <c r="B21" s="43">
        <v>1</v>
      </c>
      <c r="C21" s="46" t="s">
        <v>54</v>
      </c>
      <c r="D21" s="44">
        <v>3</v>
      </c>
      <c r="F21" s="43">
        <v>1</v>
      </c>
      <c r="G21" s="46" t="s">
        <v>66</v>
      </c>
      <c r="H21" s="44">
        <v>34</v>
      </c>
      <c r="J21" s="43">
        <v>1</v>
      </c>
      <c r="K21" s="46" t="s">
        <v>105</v>
      </c>
      <c r="L21" s="44">
        <v>3</v>
      </c>
      <c r="N21" s="43">
        <v>1</v>
      </c>
      <c r="O21" s="46" t="s">
        <v>113</v>
      </c>
      <c r="P21" s="44">
        <v>12</v>
      </c>
      <c r="R21" s="43">
        <v>1</v>
      </c>
      <c r="S21" s="46" t="s">
        <v>120</v>
      </c>
      <c r="T21" s="44">
        <v>14</v>
      </c>
      <c r="V21" s="43">
        <v>1</v>
      </c>
      <c r="W21" s="108" t="s">
        <v>87</v>
      </c>
      <c r="X21" s="44"/>
    </row>
    <row r="22" spans="2:26">
      <c r="B22" s="35">
        <v>2</v>
      </c>
      <c r="C22" s="52" t="s">
        <v>93</v>
      </c>
      <c r="D22" s="42">
        <v>0</v>
      </c>
      <c r="F22" s="35">
        <v>2</v>
      </c>
      <c r="G22" s="52" t="s">
        <v>96</v>
      </c>
      <c r="H22" s="42">
        <v>6</v>
      </c>
      <c r="J22" s="35">
        <v>2</v>
      </c>
      <c r="K22" s="98" t="s">
        <v>106</v>
      </c>
      <c r="L22" s="42">
        <v>33</v>
      </c>
      <c r="N22" s="35">
        <v>2</v>
      </c>
      <c r="O22" s="98" t="s">
        <v>114</v>
      </c>
      <c r="P22" s="42">
        <v>22</v>
      </c>
      <c r="R22" s="35">
        <v>2</v>
      </c>
      <c r="S22" s="98" t="s">
        <v>130</v>
      </c>
      <c r="T22" s="42">
        <v>9</v>
      </c>
      <c r="V22" s="35">
        <v>2</v>
      </c>
      <c r="W22" s="109" t="s">
        <v>87</v>
      </c>
      <c r="X22" s="42"/>
    </row>
    <row r="23" spans="2:26">
      <c r="B23" s="35">
        <v>3</v>
      </c>
      <c r="C23" s="52" t="s">
        <v>55</v>
      </c>
      <c r="D23" s="44">
        <v>4</v>
      </c>
      <c r="F23" s="35">
        <v>3</v>
      </c>
      <c r="G23" s="52" t="s">
        <v>67</v>
      </c>
      <c r="H23" s="44">
        <v>5</v>
      </c>
      <c r="J23" s="35">
        <v>3</v>
      </c>
      <c r="K23" s="98" t="s">
        <v>107</v>
      </c>
      <c r="L23" s="44">
        <v>11</v>
      </c>
      <c r="N23" s="35">
        <v>3</v>
      </c>
      <c r="O23" s="98" t="s">
        <v>61</v>
      </c>
      <c r="P23" s="44">
        <v>13</v>
      </c>
      <c r="R23" s="35">
        <v>3</v>
      </c>
      <c r="S23" s="98" t="s">
        <v>121</v>
      </c>
      <c r="T23" s="44">
        <v>0</v>
      </c>
      <c r="V23" s="35">
        <v>3</v>
      </c>
      <c r="W23" s="109" t="s">
        <v>87</v>
      </c>
      <c r="X23" s="44"/>
    </row>
    <row r="24" spans="2:26">
      <c r="B24" s="35">
        <v>4</v>
      </c>
      <c r="C24" s="52" t="s">
        <v>92</v>
      </c>
      <c r="D24" s="42">
        <v>8</v>
      </c>
      <c r="F24" s="35">
        <v>4</v>
      </c>
      <c r="G24" s="52" t="s">
        <v>97</v>
      </c>
      <c r="H24" s="42">
        <v>8</v>
      </c>
      <c r="J24" s="35">
        <v>4</v>
      </c>
      <c r="K24" s="98" t="s">
        <v>108</v>
      </c>
      <c r="L24" s="42">
        <v>22</v>
      </c>
      <c r="N24" s="35">
        <v>4</v>
      </c>
      <c r="O24" s="98" t="s">
        <v>63</v>
      </c>
      <c r="P24" s="42">
        <v>19</v>
      </c>
      <c r="R24" s="35">
        <v>4</v>
      </c>
      <c r="S24" s="98" t="s">
        <v>58</v>
      </c>
      <c r="T24" s="42">
        <v>0</v>
      </c>
      <c r="V24" s="35">
        <v>4</v>
      </c>
      <c r="W24" s="109" t="s">
        <v>87</v>
      </c>
      <c r="X24" s="42"/>
    </row>
    <row r="25" spans="2:26">
      <c r="B25" s="35">
        <v>5</v>
      </c>
      <c r="C25" s="52" t="s">
        <v>91</v>
      </c>
      <c r="D25" s="44">
        <v>1</v>
      </c>
      <c r="F25" s="35">
        <v>5</v>
      </c>
      <c r="G25" s="52" t="s">
        <v>98</v>
      </c>
      <c r="H25" s="44">
        <v>0</v>
      </c>
      <c r="J25" s="35">
        <v>5</v>
      </c>
      <c r="K25" s="98" t="s">
        <v>109</v>
      </c>
      <c r="L25" s="44">
        <v>2</v>
      </c>
      <c r="N25" s="35">
        <v>5</v>
      </c>
      <c r="O25" s="98" t="s">
        <v>115</v>
      </c>
      <c r="P25" s="44">
        <v>4</v>
      </c>
      <c r="R25" s="35">
        <v>5</v>
      </c>
      <c r="S25" s="98" t="s">
        <v>122</v>
      </c>
      <c r="T25" s="44">
        <v>0</v>
      </c>
      <c r="V25" s="35">
        <v>5</v>
      </c>
      <c r="W25" s="109" t="s">
        <v>87</v>
      </c>
      <c r="X25" s="44"/>
    </row>
    <row r="26" spans="2:26">
      <c r="B26" s="35">
        <v>6</v>
      </c>
      <c r="C26" s="52" t="s">
        <v>90</v>
      </c>
      <c r="D26" s="42">
        <v>2</v>
      </c>
      <c r="F26" s="35">
        <v>6</v>
      </c>
      <c r="G26" s="52" t="s">
        <v>99</v>
      </c>
      <c r="H26" s="42">
        <v>26</v>
      </c>
      <c r="J26" s="35">
        <v>6</v>
      </c>
      <c r="K26" s="98" t="s">
        <v>110</v>
      </c>
      <c r="L26" s="42">
        <v>14</v>
      </c>
      <c r="N26" s="35">
        <v>6</v>
      </c>
      <c r="O26" s="123" t="s">
        <v>116</v>
      </c>
      <c r="P26" s="42">
        <v>1</v>
      </c>
      <c r="R26" s="35">
        <v>6</v>
      </c>
      <c r="S26" s="98" t="s">
        <v>123</v>
      </c>
      <c r="T26" s="42">
        <v>6</v>
      </c>
      <c r="V26" s="35">
        <v>6</v>
      </c>
      <c r="W26" s="109" t="s">
        <v>87</v>
      </c>
      <c r="X26" s="42"/>
    </row>
    <row r="27" spans="2:26">
      <c r="B27" s="35">
        <v>7</v>
      </c>
      <c r="C27" s="52" t="s">
        <v>52</v>
      </c>
      <c r="D27" s="44">
        <v>13</v>
      </c>
      <c r="F27" s="35">
        <v>7</v>
      </c>
      <c r="G27" s="52" t="s">
        <v>100</v>
      </c>
      <c r="H27" s="44">
        <v>8</v>
      </c>
      <c r="J27" s="35">
        <v>7</v>
      </c>
      <c r="K27" s="98" t="s">
        <v>111</v>
      </c>
      <c r="L27" s="44">
        <v>7</v>
      </c>
      <c r="N27" s="35">
        <v>7</v>
      </c>
      <c r="O27" s="98" t="s">
        <v>117</v>
      </c>
      <c r="P27" s="44">
        <v>0</v>
      </c>
      <c r="R27" s="35">
        <v>7</v>
      </c>
      <c r="S27" s="98" t="s">
        <v>124</v>
      </c>
      <c r="T27" s="44">
        <v>3</v>
      </c>
      <c r="V27" s="35">
        <v>7</v>
      </c>
      <c r="W27" s="109" t="s">
        <v>87</v>
      </c>
      <c r="X27" s="44"/>
    </row>
    <row r="28" spans="2:26">
      <c r="B28" s="35">
        <v>8</v>
      </c>
      <c r="C28" s="52" t="s">
        <v>89</v>
      </c>
      <c r="D28" s="42">
        <v>1</v>
      </c>
      <c r="F28" s="35">
        <v>8</v>
      </c>
      <c r="G28" s="52" t="s">
        <v>69</v>
      </c>
      <c r="H28" s="42">
        <v>42</v>
      </c>
      <c r="J28" s="35">
        <v>8</v>
      </c>
      <c r="K28" s="98" t="s">
        <v>59</v>
      </c>
      <c r="L28" s="42">
        <v>3</v>
      </c>
      <c r="N28" s="35">
        <v>8</v>
      </c>
      <c r="O28" s="98" t="s">
        <v>62</v>
      </c>
      <c r="P28" s="42">
        <v>1</v>
      </c>
      <c r="R28" s="35">
        <v>8</v>
      </c>
      <c r="S28" s="98" t="s">
        <v>125</v>
      </c>
      <c r="T28" s="42">
        <v>0</v>
      </c>
      <c r="V28" s="35">
        <v>8</v>
      </c>
      <c r="W28" s="109" t="s">
        <v>87</v>
      </c>
      <c r="X28" s="42"/>
    </row>
    <row r="29" spans="2:26">
      <c r="B29" s="35">
        <v>9</v>
      </c>
      <c r="C29" s="52" t="s">
        <v>88</v>
      </c>
      <c r="D29" s="44">
        <v>1</v>
      </c>
      <c r="F29" s="35">
        <v>9</v>
      </c>
      <c r="G29" s="52" t="s">
        <v>68</v>
      </c>
      <c r="H29" s="44">
        <v>7</v>
      </c>
      <c r="J29" s="35">
        <v>9</v>
      </c>
      <c r="K29" s="98" t="s">
        <v>70</v>
      </c>
      <c r="L29" s="44">
        <v>5</v>
      </c>
      <c r="N29" s="35">
        <v>9</v>
      </c>
      <c r="O29" s="98" t="s">
        <v>64</v>
      </c>
      <c r="P29" s="44">
        <v>1</v>
      </c>
      <c r="R29" s="35">
        <v>9</v>
      </c>
      <c r="S29" s="98" t="s">
        <v>126</v>
      </c>
      <c r="T29" s="44">
        <v>3</v>
      </c>
      <c r="V29" s="35">
        <v>9</v>
      </c>
      <c r="W29" s="109" t="s">
        <v>87</v>
      </c>
      <c r="X29" s="44"/>
    </row>
    <row r="30" spans="2:26">
      <c r="B30" s="35">
        <v>10</v>
      </c>
      <c r="C30" s="52" t="s">
        <v>56</v>
      </c>
      <c r="D30" s="42">
        <v>0</v>
      </c>
      <c r="F30" s="35">
        <v>10</v>
      </c>
      <c r="G30" s="52" t="s">
        <v>101</v>
      </c>
      <c r="H30" s="42">
        <v>5</v>
      </c>
      <c r="J30" s="35">
        <v>10</v>
      </c>
      <c r="K30" s="98" t="s">
        <v>60</v>
      </c>
      <c r="L30" s="42">
        <v>3</v>
      </c>
      <c r="N30" s="35">
        <v>10</v>
      </c>
      <c r="O30" s="98" t="s">
        <v>118</v>
      </c>
      <c r="P30" s="42">
        <v>0</v>
      </c>
      <c r="R30" s="35">
        <v>10</v>
      </c>
      <c r="S30" s="98" t="s">
        <v>127</v>
      </c>
      <c r="T30" s="42">
        <v>6</v>
      </c>
      <c r="V30" s="35">
        <v>10</v>
      </c>
      <c r="W30" s="109" t="s">
        <v>87</v>
      </c>
      <c r="X30" s="42"/>
    </row>
    <row r="31" spans="2:26">
      <c r="B31" s="35">
        <v>11</v>
      </c>
      <c r="C31" s="104" t="s">
        <v>87</v>
      </c>
      <c r="D31" s="44"/>
      <c r="F31" s="35">
        <v>11</v>
      </c>
      <c r="G31" s="52" t="s">
        <v>72</v>
      </c>
      <c r="H31" s="44">
        <v>14</v>
      </c>
      <c r="J31" s="35">
        <v>11</v>
      </c>
      <c r="K31" s="98" t="s">
        <v>71</v>
      </c>
      <c r="L31" s="44">
        <v>0</v>
      </c>
      <c r="N31" s="35">
        <v>11</v>
      </c>
      <c r="O31" s="98" t="s">
        <v>119</v>
      </c>
      <c r="P31" s="44">
        <v>8</v>
      </c>
      <c r="R31" s="35">
        <v>11</v>
      </c>
      <c r="S31" s="98" t="s">
        <v>128</v>
      </c>
      <c r="T31" s="44">
        <v>3</v>
      </c>
      <c r="V31" s="35">
        <v>11</v>
      </c>
      <c r="W31" s="109" t="s">
        <v>87</v>
      </c>
      <c r="X31" s="44"/>
    </row>
    <row r="32" spans="2:26">
      <c r="B32" s="35">
        <v>12</v>
      </c>
      <c r="C32" s="104" t="s">
        <v>87</v>
      </c>
      <c r="D32" s="42"/>
      <c r="F32" s="35">
        <v>12</v>
      </c>
      <c r="G32" s="53" t="s">
        <v>73</v>
      </c>
      <c r="H32" s="42">
        <v>12</v>
      </c>
      <c r="J32" s="35">
        <v>12</v>
      </c>
      <c r="K32" s="99" t="s">
        <v>112</v>
      </c>
      <c r="L32" s="42">
        <v>7</v>
      </c>
      <c r="N32" s="35">
        <v>12</v>
      </c>
      <c r="O32" s="99" t="s">
        <v>65</v>
      </c>
      <c r="P32" s="42">
        <v>4</v>
      </c>
      <c r="R32" s="35">
        <v>12</v>
      </c>
      <c r="S32" s="99" t="s">
        <v>129</v>
      </c>
      <c r="T32" s="42">
        <v>39</v>
      </c>
      <c r="V32" s="35">
        <v>12</v>
      </c>
      <c r="W32" s="110" t="s">
        <v>87</v>
      </c>
      <c r="X32" s="42"/>
      <c r="Z32" s="126" t="s">
        <v>132</v>
      </c>
    </row>
    <row r="33" spans="2:26">
      <c r="B33" s="37"/>
      <c r="C33" s="111" t="s">
        <v>29</v>
      </c>
      <c r="D33" s="41">
        <f>SUM(D21:D32)</f>
        <v>33</v>
      </c>
      <c r="F33" s="37"/>
      <c r="G33" s="111" t="s">
        <v>29</v>
      </c>
      <c r="H33" s="36">
        <f>SUM(H21:H32)</f>
        <v>167</v>
      </c>
      <c r="J33" s="37"/>
      <c r="K33" s="111" t="s">
        <v>29</v>
      </c>
      <c r="L33" s="41">
        <f>SUM(L21:L32)</f>
        <v>110</v>
      </c>
      <c r="N33" s="37"/>
      <c r="O33" s="111" t="s">
        <v>29</v>
      </c>
      <c r="P33" s="36">
        <f>SUM(P21:P32)</f>
        <v>85</v>
      </c>
      <c r="R33" s="37"/>
      <c r="S33" s="111" t="s">
        <v>29</v>
      </c>
      <c r="T33" s="41">
        <f>SUM(T21:T32)</f>
        <v>83</v>
      </c>
      <c r="V33" s="37"/>
      <c r="W33" s="111" t="s">
        <v>29</v>
      </c>
      <c r="X33" s="41">
        <f>SUM(X21:X32)</f>
        <v>0</v>
      </c>
      <c r="Z33" s="127">
        <f>D33+H33+L33+P33+T33+X33</f>
        <v>478</v>
      </c>
    </row>
    <row r="34" spans="2:26">
      <c r="C34" s="60" t="str">
        <f>IF(D33&gt;(D17*$D$7),"Err.: pref. oltre voti di lista","")</f>
        <v/>
      </c>
      <c r="G34" s="60" t="str">
        <f>IF(H33&gt;(H17*$D$7),"Err.: pref. oltre voti di lista","")</f>
        <v/>
      </c>
      <c r="K34" s="60" t="str">
        <f>IF(L33&gt;(L17*$D$7),"Err.: pref. oltre voti di lista","")</f>
        <v/>
      </c>
      <c r="O34" s="60" t="str">
        <f>IF(P33&gt;(P17*$D$7),"Err.: pref. oltre voti di lista","")</f>
        <v/>
      </c>
      <c r="S34" s="60" t="str">
        <f>IF(T33&gt;(T17*$D$7),"Err.: pref. oltre voti di lista","")</f>
        <v/>
      </c>
      <c r="W34" s="60" t="str">
        <f>IF(X33&gt;(X17*$D$7),"Err.: pref. oltre voti di lista","")</f>
        <v/>
      </c>
    </row>
  </sheetData>
  <sheetProtection sheet="1" objects="1" scenarios="1"/>
  <mergeCells count="22">
    <mergeCell ref="Z15:Z16"/>
    <mergeCell ref="B13:H13"/>
    <mergeCell ref="J13:P13"/>
    <mergeCell ref="R13:X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B1:H1"/>
    <mergeCell ref="J1:P1"/>
    <mergeCell ref="R1:X1"/>
    <mergeCell ref="B2:H2"/>
    <mergeCell ref="J2:P2"/>
    <mergeCell ref="R2:X2"/>
  </mergeCells>
  <conditionalFormatting sqref="G8:H8 O8:P8 W8:X8">
    <cfRule type="notContainsBlanks" dxfId="10" priority="9">
      <formula>LEN(TRIM(G8))&gt;0</formula>
    </cfRule>
  </conditionalFormatting>
  <conditionalFormatting sqref="C34 G34 K34 O34 S34 W34">
    <cfRule type="notContainsBlanks" dxfId="9" priority="8">
      <formula>LEN(TRIM(C34))&gt;0</formula>
    </cfRule>
  </conditionalFormatting>
  <conditionalFormatting sqref="D17 H17 L17 P17 T17 X17">
    <cfRule type="dataBar" priority="7">
      <dataBar>
        <cfvo type="min" val="0"/>
        <cfvo type="max" val="0"/>
        <color rgb="FFFFB628"/>
      </dataBar>
    </cfRule>
  </conditionalFormatting>
  <conditionalFormatting sqref="D21:D32">
    <cfRule type="dataBar" priority="6">
      <dataBar>
        <cfvo type="min" val="0"/>
        <cfvo type="max" val="0"/>
        <color rgb="FF638EC6"/>
      </dataBar>
    </cfRule>
  </conditionalFormatting>
  <conditionalFormatting sqref="H21:H32">
    <cfRule type="dataBar" priority="5">
      <dataBar>
        <cfvo type="min" val="0"/>
        <cfvo type="max" val="0"/>
        <color rgb="FF638EC6"/>
      </dataBar>
    </cfRule>
  </conditionalFormatting>
  <conditionalFormatting sqref="L21:L32">
    <cfRule type="dataBar" priority="4">
      <dataBar>
        <cfvo type="min" val="0"/>
        <cfvo type="max" val="0"/>
        <color rgb="FF638EC6"/>
      </dataBar>
    </cfRule>
  </conditionalFormatting>
  <conditionalFormatting sqref="P21:P32">
    <cfRule type="dataBar" priority="3">
      <dataBar>
        <cfvo type="min" val="0"/>
        <cfvo type="max" val="0"/>
        <color rgb="FF638EC6"/>
      </dataBar>
    </cfRule>
  </conditionalFormatting>
  <conditionalFormatting sqref="T21:T32">
    <cfRule type="dataBar" priority="2">
      <dataBar>
        <cfvo type="min" val="0"/>
        <cfvo type="max" val="0"/>
        <color rgb="FF638EC6"/>
      </dataBar>
    </cfRule>
  </conditionalFormatting>
  <conditionalFormatting sqref="X21:X32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Z34"/>
  <sheetViews>
    <sheetView tabSelected="1" view="pageBreakPreview" zoomScale="70" zoomScaleNormal="100" zoomScaleSheetLayoutView="70" workbookViewId="0">
      <selection activeCell="T32" sqref="T32"/>
    </sheetView>
  </sheetViews>
  <sheetFormatPr defaultRowHeight="15"/>
  <cols>
    <col min="1" max="1" width="3.28515625" customWidth="1"/>
    <col min="2" max="2" width="7.7109375" customWidth="1"/>
    <col min="3" max="3" width="27.42578125" customWidth="1"/>
    <col min="4" max="4" width="7.7109375" customWidth="1"/>
    <col min="5" max="5" width="3.28515625" customWidth="1"/>
    <col min="6" max="6" width="7.7109375" customWidth="1"/>
    <col min="7" max="7" width="27.42578125" customWidth="1"/>
    <col min="8" max="8" width="7.7109375" customWidth="1"/>
    <col min="9" max="9" width="3.28515625" customWidth="1"/>
    <col min="10" max="10" width="7.7109375" customWidth="1"/>
    <col min="11" max="11" width="27.42578125" customWidth="1"/>
    <col min="12" max="12" width="7.7109375" customWidth="1"/>
    <col min="13" max="13" width="3.28515625" customWidth="1"/>
    <col min="14" max="14" width="7.7109375" customWidth="1"/>
    <col min="15" max="15" width="27.42578125" customWidth="1"/>
    <col min="16" max="16" width="7.7109375" customWidth="1"/>
    <col min="17" max="17" width="3.28515625" customWidth="1"/>
    <col min="18" max="18" width="7.7109375" customWidth="1"/>
    <col min="19" max="19" width="27.42578125" customWidth="1"/>
    <col min="20" max="20" width="7.7109375" customWidth="1"/>
    <col min="21" max="21" width="3.28515625" customWidth="1"/>
    <col min="22" max="22" width="7.7109375" customWidth="1"/>
    <col min="23" max="23" width="27.42578125" customWidth="1"/>
    <col min="24" max="24" width="7.7109375" customWidth="1"/>
    <col min="25" max="25" width="3.28515625" customWidth="1"/>
    <col min="26" max="26" width="7.7109375" style="61" customWidth="1"/>
  </cols>
  <sheetData>
    <row r="1" spans="1:26" ht="45" customHeight="1">
      <c r="B1" s="159" t="s">
        <v>37</v>
      </c>
      <c r="C1" s="159"/>
      <c r="D1" s="159"/>
      <c r="E1" s="159"/>
      <c r="F1" s="159"/>
      <c r="G1" s="159"/>
      <c r="H1" s="159"/>
      <c r="J1" s="159" t="str">
        <f t="shared" ref="J1" si="0">$B$1</f>
        <v>Sezione 8 - Arcugnano</v>
      </c>
      <c r="K1" s="159"/>
      <c r="L1" s="159"/>
      <c r="M1" s="159"/>
      <c r="N1" s="159"/>
      <c r="O1" s="159"/>
      <c r="P1" s="159"/>
      <c r="R1" s="159" t="str">
        <f t="shared" ref="R1" si="1">$B$1</f>
        <v>Sezione 8 - Arcugnano</v>
      </c>
      <c r="S1" s="159"/>
      <c r="T1" s="159"/>
      <c r="U1" s="159"/>
      <c r="V1" s="159"/>
      <c r="W1" s="159"/>
      <c r="X1" s="159"/>
    </row>
    <row r="2" spans="1:26" ht="21" customHeight="1">
      <c r="A2" s="91"/>
      <c r="B2" s="160" t="s">
        <v>80</v>
      </c>
      <c r="C2" s="160"/>
      <c r="D2" s="160"/>
      <c r="E2" s="160"/>
      <c r="F2" s="160"/>
      <c r="G2" s="160"/>
      <c r="H2" s="160"/>
      <c r="J2" s="160" t="s">
        <v>80</v>
      </c>
      <c r="K2" s="160"/>
      <c r="L2" s="160"/>
      <c r="M2" s="160"/>
      <c r="N2" s="160"/>
      <c r="O2" s="160"/>
      <c r="P2" s="160"/>
      <c r="R2" s="160" t="s">
        <v>80</v>
      </c>
      <c r="S2" s="160"/>
      <c r="T2" s="160"/>
      <c r="U2" s="160"/>
      <c r="V2" s="160"/>
      <c r="W2" s="160"/>
      <c r="X2" s="160"/>
    </row>
    <row r="3" spans="1:26">
      <c r="C3" s="117" t="s">
        <v>23</v>
      </c>
      <c r="D3" s="118">
        <f>'Elettori-Votanti'!I2</f>
        <v>743</v>
      </c>
      <c r="F3" s="95" t="s">
        <v>81</v>
      </c>
      <c r="G3" s="46" t="s">
        <v>8</v>
      </c>
      <c r="H3" s="47">
        <f>'Elettori-Votanti'!I25</f>
        <v>570</v>
      </c>
      <c r="K3" s="117" t="s">
        <v>23</v>
      </c>
      <c r="L3" s="118">
        <f t="shared" ref="L3:L5" si="2">D3</f>
        <v>743</v>
      </c>
      <c r="N3" s="95" t="s">
        <v>81</v>
      </c>
      <c r="O3" s="46" t="s">
        <v>8</v>
      </c>
      <c r="P3" s="47">
        <f t="shared" ref="P3:P7" si="3">H3</f>
        <v>570</v>
      </c>
      <c r="S3" s="117" t="s">
        <v>23</v>
      </c>
      <c r="T3" s="118">
        <f t="shared" ref="T3:T5" si="4">L3</f>
        <v>743</v>
      </c>
      <c r="V3" s="95" t="s">
        <v>81</v>
      </c>
      <c r="W3" s="46" t="s">
        <v>8</v>
      </c>
      <c r="X3" s="47">
        <f t="shared" ref="X3:X7" si="5">H3</f>
        <v>570</v>
      </c>
    </row>
    <row r="4" spans="1:26">
      <c r="C4" s="48" t="s">
        <v>2</v>
      </c>
      <c r="D4" s="49">
        <f>'Elettori-Votanti'!I3</f>
        <v>365</v>
      </c>
      <c r="F4" s="96" t="s">
        <v>82</v>
      </c>
      <c r="G4" s="112" t="s">
        <v>24</v>
      </c>
      <c r="H4" s="113">
        <v>7</v>
      </c>
      <c r="K4" s="48" t="s">
        <v>2</v>
      </c>
      <c r="L4" s="49">
        <f t="shared" si="2"/>
        <v>365</v>
      </c>
      <c r="N4" s="96" t="s">
        <v>82</v>
      </c>
      <c r="O4" s="112" t="s">
        <v>24</v>
      </c>
      <c r="P4" s="124">
        <f t="shared" si="3"/>
        <v>7</v>
      </c>
      <c r="S4" s="48" t="s">
        <v>2</v>
      </c>
      <c r="T4" s="49">
        <f t="shared" si="4"/>
        <v>365</v>
      </c>
      <c r="V4" s="96" t="s">
        <v>82</v>
      </c>
      <c r="W4" s="112" t="s">
        <v>24</v>
      </c>
      <c r="X4" s="124">
        <f t="shared" si="5"/>
        <v>7</v>
      </c>
    </row>
    <row r="5" spans="1:26">
      <c r="C5" s="50" t="s">
        <v>3</v>
      </c>
      <c r="D5" s="51">
        <f>'Elettori-Votanti'!I4</f>
        <v>378</v>
      </c>
      <c r="F5" s="96" t="s">
        <v>83</v>
      </c>
      <c r="G5" s="112" t="s">
        <v>25</v>
      </c>
      <c r="H5" s="113">
        <v>5</v>
      </c>
      <c r="K5" s="50" t="s">
        <v>3</v>
      </c>
      <c r="L5" s="51">
        <f t="shared" si="2"/>
        <v>378</v>
      </c>
      <c r="N5" s="96" t="s">
        <v>83</v>
      </c>
      <c r="O5" s="112" t="s">
        <v>25</v>
      </c>
      <c r="P5" s="124">
        <f t="shared" si="3"/>
        <v>5</v>
      </c>
      <c r="S5" s="50" t="s">
        <v>3</v>
      </c>
      <c r="T5" s="51">
        <f t="shared" si="4"/>
        <v>378</v>
      </c>
      <c r="V5" s="96" t="s">
        <v>83</v>
      </c>
      <c r="W5" s="112" t="s">
        <v>25</v>
      </c>
      <c r="X5" s="124">
        <f t="shared" si="5"/>
        <v>5</v>
      </c>
    </row>
    <row r="6" spans="1:26">
      <c r="C6" s="38"/>
      <c r="D6" s="119"/>
      <c r="F6" s="96" t="s">
        <v>84</v>
      </c>
      <c r="G6" s="112" t="s">
        <v>26</v>
      </c>
      <c r="H6" s="113">
        <v>0</v>
      </c>
      <c r="K6" s="38"/>
      <c r="L6" s="119"/>
      <c r="N6" s="96" t="s">
        <v>84</v>
      </c>
      <c r="O6" s="112" t="s">
        <v>26</v>
      </c>
      <c r="P6" s="124">
        <f t="shared" si="3"/>
        <v>0</v>
      </c>
      <c r="S6" s="38"/>
      <c r="T6" s="119"/>
      <c r="V6" s="96" t="s">
        <v>84</v>
      </c>
      <c r="W6" s="112" t="s">
        <v>26</v>
      </c>
      <c r="X6" s="124">
        <f t="shared" si="5"/>
        <v>0</v>
      </c>
    </row>
    <row r="7" spans="1:26">
      <c r="C7" s="100" t="s">
        <v>34</v>
      </c>
      <c r="D7" s="120">
        <f>'Elettori-Votanti'!$C$28</f>
        <v>2</v>
      </c>
      <c r="F7" s="97" t="s">
        <v>85</v>
      </c>
      <c r="G7" s="114" t="s">
        <v>27</v>
      </c>
      <c r="H7" s="115">
        <f>H3-H4-H5-H6</f>
        <v>558</v>
      </c>
      <c r="K7" s="100" t="s">
        <v>34</v>
      </c>
      <c r="L7" s="120">
        <f>'Elettori-Votanti'!$C$28</f>
        <v>2</v>
      </c>
      <c r="N7" s="97" t="s">
        <v>85</v>
      </c>
      <c r="O7" s="114" t="s">
        <v>27</v>
      </c>
      <c r="P7" s="115">
        <f t="shared" si="3"/>
        <v>558</v>
      </c>
      <c r="S7" s="100" t="s">
        <v>34</v>
      </c>
      <c r="T7" s="120">
        <f>'Elettori-Votanti'!$C$28</f>
        <v>2</v>
      </c>
      <c r="V7" s="97" t="s">
        <v>85</v>
      </c>
      <c r="W7" s="114" t="s">
        <v>27</v>
      </c>
      <c r="X7" s="115">
        <f t="shared" si="5"/>
        <v>558</v>
      </c>
    </row>
    <row r="8" spans="1:26">
      <c r="C8" s="121" t="s">
        <v>77</v>
      </c>
      <c r="D8" s="122">
        <f>'Elettori-Votanti'!I26</f>
        <v>0.7671601615074024</v>
      </c>
      <c r="F8" s="100"/>
      <c r="G8" s="59" t="str">
        <f>IF((D17+H17+L17+P17+T17+X17)=H7,"","Err.: diff. voti validi e somma voti di lista")</f>
        <v/>
      </c>
      <c r="H8" s="101" t="str">
        <f>IF((D17+H17+L17+P17+T17+X17)=H7,"",(H7-(D17+H17+L17+P17+T17+X17)))</f>
        <v/>
      </c>
      <c r="K8" s="121" t="s">
        <v>77</v>
      </c>
      <c r="L8" s="122">
        <f>$D$8</f>
        <v>0.7671601615074024</v>
      </c>
      <c r="N8" s="100"/>
      <c r="O8" s="59" t="str">
        <f t="shared" ref="O8:P8" si="6">G8</f>
        <v/>
      </c>
      <c r="P8" s="101" t="str">
        <f t="shared" si="6"/>
        <v/>
      </c>
      <c r="S8" s="121" t="s">
        <v>77</v>
      </c>
      <c r="T8" s="122">
        <f>$D$8</f>
        <v>0.7671601615074024</v>
      </c>
      <c r="V8" s="100"/>
      <c r="W8" s="59" t="str">
        <f t="shared" ref="W8:X8" si="7">G8</f>
        <v/>
      </c>
      <c r="X8" s="101" t="str">
        <f t="shared" si="7"/>
        <v/>
      </c>
    </row>
    <row r="9" spans="1:26">
      <c r="C9" s="39"/>
      <c r="D9" s="103"/>
      <c r="F9" s="39"/>
      <c r="G9" s="102"/>
      <c r="H9" s="103"/>
      <c r="K9" s="39"/>
      <c r="L9" s="103"/>
      <c r="N9" s="39"/>
      <c r="O9" s="102"/>
      <c r="P9" s="103"/>
      <c r="S9" s="39"/>
      <c r="T9" s="103"/>
      <c r="V9" s="39"/>
      <c r="W9" s="102"/>
      <c r="X9" s="103"/>
    </row>
    <row r="13" spans="1:26">
      <c r="A13" s="61"/>
      <c r="B13" s="160" t="s">
        <v>86</v>
      </c>
      <c r="C13" s="160"/>
      <c r="D13" s="160"/>
      <c r="E13" s="160"/>
      <c r="F13" s="160"/>
      <c r="G13" s="160"/>
      <c r="H13" s="160"/>
      <c r="J13" s="160" t="s">
        <v>86</v>
      </c>
      <c r="K13" s="160"/>
      <c r="L13" s="160"/>
      <c r="M13" s="160"/>
      <c r="N13" s="160"/>
      <c r="O13" s="160"/>
      <c r="P13" s="160"/>
      <c r="R13" s="160" t="s">
        <v>86</v>
      </c>
      <c r="S13" s="160"/>
      <c r="T13" s="160"/>
      <c r="U13" s="160"/>
      <c r="V13" s="160"/>
      <c r="W13" s="160"/>
      <c r="X13" s="160"/>
    </row>
    <row r="15" spans="1:26">
      <c r="B15" s="161"/>
      <c r="C15" s="58" t="s">
        <v>19</v>
      </c>
      <c r="D15" s="165" t="s">
        <v>40</v>
      </c>
      <c r="F15" s="163"/>
      <c r="G15" s="58" t="s">
        <v>30</v>
      </c>
      <c r="H15" s="165" t="s">
        <v>40</v>
      </c>
      <c r="J15" s="161"/>
      <c r="K15" s="106" t="s">
        <v>31</v>
      </c>
      <c r="L15" s="165" t="s">
        <v>40</v>
      </c>
      <c r="N15" s="163"/>
      <c r="O15" s="106" t="s">
        <v>32</v>
      </c>
      <c r="P15" s="165" t="s">
        <v>40</v>
      </c>
      <c r="R15" s="161"/>
      <c r="S15" s="106" t="s">
        <v>102</v>
      </c>
      <c r="T15" s="165" t="s">
        <v>40</v>
      </c>
      <c r="V15" s="163"/>
      <c r="W15" s="106" t="s">
        <v>103</v>
      </c>
      <c r="X15" s="165" t="s">
        <v>40</v>
      </c>
      <c r="Z15" s="165" t="s">
        <v>40</v>
      </c>
    </row>
    <row r="16" spans="1:26" ht="9.75" customHeight="1">
      <c r="B16" s="162"/>
      <c r="C16" s="105" t="s">
        <v>95</v>
      </c>
      <c r="D16" s="166"/>
      <c r="F16" s="164"/>
      <c r="G16" s="105" t="s">
        <v>95</v>
      </c>
      <c r="H16" s="166"/>
      <c r="J16" s="162"/>
      <c r="K16" s="105" t="s">
        <v>95</v>
      </c>
      <c r="L16" s="166"/>
      <c r="N16" s="164"/>
      <c r="O16" s="105" t="s">
        <v>95</v>
      </c>
      <c r="P16" s="166"/>
      <c r="R16" s="162"/>
      <c r="S16" s="105" t="s">
        <v>95</v>
      </c>
      <c r="T16" s="166"/>
      <c r="V16" s="164"/>
      <c r="W16" s="105" t="s">
        <v>95</v>
      </c>
      <c r="X16" s="166"/>
      <c r="Z16" s="166"/>
    </row>
    <row r="17" spans="2:26" ht="30.75" customHeight="1">
      <c r="B17" s="39"/>
      <c r="C17" s="56" t="s">
        <v>94</v>
      </c>
      <c r="D17" s="57">
        <v>25</v>
      </c>
      <c r="F17" s="39"/>
      <c r="G17" s="56" t="s">
        <v>57</v>
      </c>
      <c r="H17" s="57">
        <v>196</v>
      </c>
      <c r="J17" s="39"/>
      <c r="K17" s="56" t="s">
        <v>74</v>
      </c>
      <c r="L17" s="57">
        <v>84</v>
      </c>
      <c r="N17" s="39"/>
      <c r="O17" s="56" t="s">
        <v>104</v>
      </c>
      <c r="P17" s="57">
        <v>106</v>
      </c>
      <c r="R17" s="39"/>
      <c r="S17" s="56" t="s">
        <v>53</v>
      </c>
      <c r="T17" s="57">
        <v>147</v>
      </c>
      <c r="V17" s="39"/>
      <c r="W17" s="107" t="s">
        <v>87</v>
      </c>
      <c r="X17" s="57">
        <v>0</v>
      </c>
      <c r="Z17" s="73">
        <f>D17+H17+L17+P17+T17+X17</f>
        <v>558</v>
      </c>
    </row>
    <row r="18" spans="2:26">
      <c r="C18" s="54" t="s">
        <v>33</v>
      </c>
      <c r="D18" s="55">
        <f>D17/$H$7</f>
        <v>4.4802867383512544E-2</v>
      </c>
      <c r="G18" s="54" t="s">
        <v>33</v>
      </c>
      <c r="H18" s="55">
        <f>H17/$H$7</f>
        <v>0.35125448028673834</v>
      </c>
      <c r="K18" s="54" t="s">
        <v>33</v>
      </c>
      <c r="L18" s="55">
        <f>L17/$H$7</f>
        <v>0.15053763440860216</v>
      </c>
      <c r="O18" s="54" t="s">
        <v>33</v>
      </c>
      <c r="P18" s="55">
        <f>P17/$H$7</f>
        <v>0.18996415770609318</v>
      </c>
      <c r="S18" s="54" t="s">
        <v>33</v>
      </c>
      <c r="T18" s="55">
        <f>T17/$H$7</f>
        <v>0.26344086021505375</v>
      </c>
      <c r="W18" s="54" t="s">
        <v>33</v>
      </c>
      <c r="X18" s="55">
        <f>X17/$H$7</f>
        <v>0</v>
      </c>
      <c r="Z18" s="125"/>
    </row>
    <row r="19" spans="2:26">
      <c r="C19" s="54"/>
      <c r="D19" s="55"/>
      <c r="G19" s="54"/>
      <c r="H19" s="55"/>
      <c r="K19" s="54"/>
      <c r="L19" s="55"/>
      <c r="O19" s="54"/>
      <c r="P19" s="55"/>
      <c r="S19" s="54"/>
      <c r="T19" s="55"/>
      <c r="W19" s="54"/>
      <c r="X19" s="55"/>
    </row>
    <row r="20" spans="2:26">
      <c r="B20" s="45" t="s">
        <v>20</v>
      </c>
      <c r="C20" s="40" t="s">
        <v>21</v>
      </c>
      <c r="D20" s="45" t="s">
        <v>28</v>
      </c>
      <c r="F20" s="45" t="s">
        <v>20</v>
      </c>
      <c r="G20" s="40" t="s">
        <v>21</v>
      </c>
      <c r="H20" s="45" t="s">
        <v>28</v>
      </c>
      <c r="J20" s="45" t="s">
        <v>20</v>
      </c>
      <c r="K20" s="40" t="s">
        <v>21</v>
      </c>
      <c r="L20" s="45" t="s">
        <v>28</v>
      </c>
      <c r="N20" s="45" t="s">
        <v>20</v>
      </c>
      <c r="O20" s="40" t="s">
        <v>21</v>
      </c>
      <c r="P20" s="45" t="s">
        <v>28</v>
      </c>
      <c r="R20" s="45" t="s">
        <v>20</v>
      </c>
      <c r="S20" s="40" t="s">
        <v>21</v>
      </c>
      <c r="T20" s="45" t="s">
        <v>28</v>
      </c>
      <c r="V20" s="45" t="s">
        <v>20</v>
      </c>
      <c r="W20" s="40" t="s">
        <v>21</v>
      </c>
      <c r="X20" s="45" t="s">
        <v>28</v>
      </c>
    </row>
    <row r="21" spans="2:26">
      <c r="B21" s="43">
        <v>1</v>
      </c>
      <c r="C21" s="46" t="s">
        <v>54</v>
      </c>
      <c r="D21" s="44">
        <v>0</v>
      </c>
      <c r="F21" s="43">
        <v>1</v>
      </c>
      <c r="G21" s="46" t="s">
        <v>66</v>
      </c>
      <c r="H21" s="44">
        <v>18</v>
      </c>
      <c r="J21" s="43">
        <v>1</v>
      </c>
      <c r="K21" s="46" t="s">
        <v>105</v>
      </c>
      <c r="L21" s="44">
        <v>0</v>
      </c>
      <c r="N21" s="43">
        <v>1</v>
      </c>
      <c r="O21" s="46" t="s">
        <v>113</v>
      </c>
      <c r="P21" s="44">
        <v>8</v>
      </c>
      <c r="R21" s="43">
        <v>1</v>
      </c>
      <c r="S21" s="46" t="s">
        <v>120</v>
      </c>
      <c r="T21" s="44">
        <v>13</v>
      </c>
      <c r="V21" s="43">
        <v>1</v>
      </c>
      <c r="W21" s="108" t="s">
        <v>87</v>
      </c>
      <c r="X21" s="44"/>
    </row>
    <row r="22" spans="2:26">
      <c r="B22" s="35">
        <v>2</v>
      </c>
      <c r="C22" s="52" t="s">
        <v>93</v>
      </c>
      <c r="D22" s="42">
        <v>0</v>
      </c>
      <c r="F22" s="35">
        <v>2</v>
      </c>
      <c r="G22" s="52" t="s">
        <v>96</v>
      </c>
      <c r="H22" s="42">
        <v>1</v>
      </c>
      <c r="J22" s="35">
        <v>2</v>
      </c>
      <c r="K22" s="98" t="s">
        <v>106</v>
      </c>
      <c r="L22" s="42">
        <v>3</v>
      </c>
      <c r="N22" s="35">
        <v>2</v>
      </c>
      <c r="O22" s="98" t="s">
        <v>114</v>
      </c>
      <c r="P22" s="42">
        <v>0</v>
      </c>
      <c r="R22" s="35">
        <v>2</v>
      </c>
      <c r="S22" s="98" t="s">
        <v>130</v>
      </c>
      <c r="T22" s="42">
        <v>2</v>
      </c>
      <c r="V22" s="35">
        <v>2</v>
      </c>
      <c r="W22" s="109" t="s">
        <v>87</v>
      </c>
      <c r="X22" s="42"/>
    </row>
    <row r="23" spans="2:26">
      <c r="B23" s="35">
        <v>3</v>
      </c>
      <c r="C23" s="52" t="s">
        <v>55</v>
      </c>
      <c r="D23" s="44">
        <v>0</v>
      </c>
      <c r="F23" s="35">
        <v>3</v>
      </c>
      <c r="G23" s="52" t="s">
        <v>67</v>
      </c>
      <c r="H23" s="44">
        <v>31</v>
      </c>
      <c r="J23" s="35">
        <v>3</v>
      </c>
      <c r="K23" s="98" t="s">
        <v>107</v>
      </c>
      <c r="L23" s="44">
        <v>9</v>
      </c>
      <c r="N23" s="35">
        <v>3</v>
      </c>
      <c r="O23" s="98" t="s">
        <v>61</v>
      </c>
      <c r="P23" s="44">
        <v>2</v>
      </c>
      <c r="R23" s="35">
        <v>3</v>
      </c>
      <c r="S23" s="98" t="s">
        <v>121</v>
      </c>
      <c r="T23" s="44">
        <v>2</v>
      </c>
      <c r="V23" s="35">
        <v>3</v>
      </c>
      <c r="W23" s="109" t="s">
        <v>87</v>
      </c>
      <c r="X23" s="44"/>
    </row>
    <row r="24" spans="2:26">
      <c r="B24" s="35">
        <v>4</v>
      </c>
      <c r="C24" s="52" t="s">
        <v>92</v>
      </c>
      <c r="D24" s="42">
        <v>1</v>
      </c>
      <c r="F24" s="35">
        <v>4</v>
      </c>
      <c r="G24" s="52" t="s">
        <v>97</v>
      </c>
      <c r="H24" s="42">
        <v>3</v>
      </c>
      <c r="J24" s="35">
        <v>4</v>
      </c>
      <c r="K24" s="98" t="s">
        <v>108</v>
      </c>
      <c r="L24" s="42">
        <v>2</v>
      </c>
      <c r="N24" s="35">
        <v>4</v>
      </c>
      <c r="O24" s="98" t="s">
        <v>63</v>
      </c>
      <c r="P24" s="42">
        <v>2</v>
      </c>
      <c r="R24" s="35">
        <v>4</v>
      </c>
      <c r="S24" s="98" t="s">
        <v>58</v>
      </c>
      <c r="T24" s="42">
        <v>1</v>
      </c>
      <c r="V24" s="35">
        <v>4</v>
      </c>
      <c r="W24" s="109" t="s">
        <v>87</v>
      </c>
      <c r="X24" s="42"/>
    </row>
    <row r="25" spans="2:26">
      <c r="B25" s="35">
        <v>5</v>
      </c>
      <c r="C25" s="52" t="s">
        <v>91</v>
      </c>
      <c r="D25" s="44">
        <v>0</v>
      </c>
      <c r="F25" s="35">
        <v>5</v>
      </c>
      <c r="G25" s="52" t="s">
        <v>98</v>
      </c>
      <c r="H25" s="44">
        <v>0</v>
      </c>
      <c r="J25" s="35">
        <v>5</v>
      </c>
      <c r="K25" s="98" t="s">
        <v>109</v>
      </c>
      <c r="L25" s="44">
        <v>0</v>
      </c>
      <c r="N25" s="35">
        <v>5</v>
      </c>
      <c r="O25" s="98" t="s">
        <v>115</v>
      </c>
      <c r="P25" s="44">
        <v>0</v>
      </c>
      <c r="R25" s="35">
        <v>5</v>
      </c>
      <c r="S25" s="98" t="s">
        <v>122</v>
      </c>
      <c r="T25" s="44">
        <v>0</v>
      </c>
      <c r="V25" s="35">
        <v>5</v>
      </c>
      <c r="W25" s="109" t="s">
        <v>87</v>
      </c>
      <c r="X25" s="44"/>
    </row>
    <row r="26" spans="2:26">
      <c r="B26" s="35">
        <v>6</v>
      </c>
      <c r="C26" s="52" t="s">
        <v>90</v>
      </c>
      <c r="D26" s="42">
        <v>0</v>
      </c>
      <c r="F26" s="35">
        <v>6</v>
      </c>
      <c r="G26" s="52" t="s">
        <v>99</v>
      </c>
      <c r="H26" s="42">
        <v>0</v>
      </c>
      <c r="J26" s="35">
        <v>6</v>
      </c>
      <c r="K26" s="98" t="s">
        <v>110</v>
      </c>
      <c r="L26" s="42">
        <v>6</v>
      </c>
      <c r="N26" s="35">
        <v>6</v>
      </c>
      <c r="O26" s="123" t="s">
        <v>116</v>
      </c>
      <c r="P26" s="42">
        <v>28</v>
      </c>
      <c r="R26" s="35">
        <v>6</v>
      </c>
      <c r="S26" s="98" t="s">
        <v>123</v>
      </c>
      <c r="T26" s="42">
        <v>0</v>
      </c>
      <c r="V26" s="35">
        <v>6</v>
      </c>
      <c r="W26" s="109" t="s">
        <v>87</v>
      </c>
      <c r="X26" s="42"/>
    </row>
    <row r="27" spans="2:26">
      <c r="B27" s="35">
        <v>7</v>
      </c>
      <c r="C27" s="52" t="s">
        <v>52</v>
      </c>
      <c r="D27" s="44">
        <v>1</v>
      </c>
      <c r="F27" s="35">
        <v>7</v>
      </c>
      <c r="G27" s="52" t="s">
        <v>100</v>
      </c>
      <c r="H27" s="44">
        <v>0</v>
      </c>
      <c r="J27" s="35">
        <v>7</v>
      </c>
      <c r="K27" s="98" t="s">
        <v>111</v>
      </c>
      <c r="L27" s="44">
        <v>4</v>
      </c>
      <c r="N27" s="35">
        <v>7</v>
      </c>
      <c r="O27" s="98" t="s">
        <v>117</v>
      </c>
      <c r="P27" s="44">
        <v>0</v>
      </c>
      <c r="R27" s="35">
        <v>7</v>
      </c>
      <c r="S27" s="98" t="s">
        <v>124</v>
      </c>
      <c r="T27" s="44">
        <v>0</v>
      </c>
      <c r="V27" s="35">
        <v>7</v>
      </c>
      <c r="W27" s="109" t="s">
        <v>87</v>
      </c>
      <c r="X27" s="44"/>
    </row>
    <row r="28" spans="2:26">
      <c r="B28" s="35">
        <v>8</v>
      </c>
      <c r="C28" s="52" t="s">
        <v>89</v>
      </c>
      <c r="D28" s="42">
        <v>0</v>
      </c>
      <c r="F28" s="35">
        <v>8</v>
      </c>
      <c r="G28" s="52" t="s">
        <v>69</v>
      </c>
      <c r="H28" s="42">
        <v>4</v>
      </c>
      <c r="J28" s="35">
        <v>8</v>
      </c>
      <c r="K28" s="98" t="s">
        <v>59</v>
      </c>
      <c r="L28" s="42">
        <v>12</v>
      </c>
      <c r="N28" s="35">
        <v>8</v>
      </c>
      <c r="O28" s="98" t="s">
        <v>62</v>
      </c>
      <c r="P28" s="42">
        <v>4</v>
      </c>
      <c r="R28" s="35">
        <v>8</v>
      </c>
      <c r="S28" s="98" t="s">
        <v>125</v>
      </c>
      <c r="T28" s="42">
        <v>4</v>
      </c>
      <c r="V28" s="35">
        <v>8</v>
      </c>
      <c r="W28" s="109" t="s">
        <v>87</v>
      </c>
      <c r="X28" s="42"/>
    </row>
    <row r="29" spans="2:26">
      <c r="B29" s="35">
        <v>9</v>
      </c>
      <c r="C29" s="52" t="s">
        <v>88</v>
      </c>
      <c r="D29" s="44">
        <v>0</v>
      </c>
      <c r="F29" s="35">
        <v>9</v>
      </c>
      <c r="G29" s="52" t="s">
        <v>68</v>
      </c>
      <c r="H29" s="44">
        <v>1</v>
      </c>
      <c r="J29" s="35">
        <v>9</v>
      </c>
      <c r="K29" s="98" t="s">
        <v>70</v>
      </c>
      <c r="L29" s="44">
        <v>0</v>
      </c>
      <c r="N29" s="35">
        <v>9</v>
      </c>
      <c r="O29" s="98" t="s">
        <v>64</v>
      </c>
      <c r="P29" s="44">
        <v>9</v>
      </c>
      <c r="R29" s="35">
        <v>9</v>
      </c>
      <c r="S29" s="98" t="s">
        <v>126</v>
      </c>
      <c r="T29" s="44">
        <v>19</v>
      </c>
      <c r="V29" s="35">
        <v>9</v>
      </c>
      <c r="W29" s="109" t="s">
        <v>87</v>
      </c>
      <c r="X29" s="44"/>
    </row>
    <row r="30" spans="2:26">
      <c r="B30" s="35">
        <v>10</v>
      </c>
      <c r="C30" s="52" t="s">
        <v>56</v>
      </c>
      <c r="D30" s="42">
        <v>0</v>
      </c>
      <c r="F30" s="35">
        <v>10</v>
      </c>
      <c r="G30" s="52" t="s">
        <v>101</v>
      </c>
      <c r="H30" s="42">
        <v>6</v>
      </c>
      <c r="J30" s="35">
        <v>10</v>
      </c>
      <c r="K30" s="98" t="s">
        <v>60</v>
      </c>
      <c r="L30" s="42">
        <v>18</v>
      </c>
      <c r="N30" s="35">
        <v>10</v>
      </c>
      <c r="O30" s="98" t="s">
        <v>118</v>
      </c>
      <c r="P30" s="42">
        <v>16</v>
      </c>
      <c r="R30" s="35">
        <v>10</v>
      </c>
      <c r="S30" s="98" t="s">
        <v>127</v>
      </c>
      <c r="T30" s="42">
        <v>1</v>
      </c>
      <c r="V30" s="35">
        <v>10</v>
      </c>
      <c r="W30" s="109" t="s">
        <v>87</v>
      </c>
      <c r="X30" s="42"/>
    </row>
    <row r="31" spans="2:26">
      <c r="B31" s="35">
        <v>11</v>
      </c>
      <c r="C31" s="104" t="s">
        <v>87</v>
      </c>
      <c r="D31" s="44"/>
      <c r="F31" s="35">
        <v>11</v>
      </c>
      <c r="G31" s="52" t="s">
        <v>72</v>
      </c>
      <c r="H31" s="44">
        <v>98</v>
      </c>
      <c r="J31" s="35">
        <v>11</v>
      </c>
      <c r="K31" s="98" t="s">
        <v>71</v>
      </c>
      <c r="L31" s="44">
        <v>3</v>
      </c>
      <c r="N31" s="35">
        <v>11</v>
      </c>
      <c r="O31" s="98" t="s">
        <v>119</v>
      </c>
      <c r="P31" s="44">
        <v>0</v>
      </c>
      <c r="R31" s="35">
        <v>11</v>
      </c>
      <c r="S31" s="98" t="s">
        <v>128</v>
      </c>
      <c r="T31" s="44">
        <v>25</v>
      </c>
      <c r="V31" s="35">
        <v>11</v>
      </c>
      <c r="W31" s="109" t="s">
        <v>87</v>
      </c>
      <c r="X31" s="44"/>
    </row>
    <row r="32" spans="2:26">
      <c r="B32" s="35">
        <v>12</v>
      </c>
      <c r="C32" s="104" t="s">
        <v>87</v>
      </c>
      <c r="D32" s="42"/>
      <c r="F32" s="35">
        <v>12</v>
      </c>
      <c r="G32" s="53" t="s">
        <v>73</v>
      </c>
      <c r="H32" s="42">
        <v>23</v>
      </c>
      <c r="J32" s="35">
        <v>12</v>
      </c>
      <c r="K32" s="99" t="s">
        <v>112</v>
      </c>
      <c r="L32" s="42">
        <v>10</v>
      </c>
      <c r="N32" s="35">
        <v>12</v>
      </c>
      <c r="O32" s="99" t="s">
        <v>65</v>
      </c>
      <c r="P32" s="42">
        <v>20</v>
      </c>
      <c r="R32" s="35">
        <v>12</v>
      </c>
      <c r="S32" s="99" t="s">
        <v>129</v>
      </c>
      <c r="T32" s="42">
        <v>3</v>
      </c>
      <c r="V32" s="35">
        <v>12</v>
      </c>
      <c r="W32" s="110" t="s">
        <v>87</v>
      </c>
      <c r="X32" s="42"/>
      <c r="Z32" s="126" t="s">
        <v>132</v>
      </c>
    </row>
    <row r="33" spans="2:26">
      <c r="B33" s="37"/>
      <c r="C33" s="111" t="s">
        <v>29</v>
      </c>
      <c r="D33" s="41">
        <f>SUM(D21:D32)</f>
        <v>2</v>
      </c>
      <c r="F33" s="37"/>
      <c r="G33" s="111" t="s">
        <v>29</v>
      </c>
      <c r="H33" s="36">
        <f>SUM(H21:H32)</f>
        <v>185</v>
      </c>
      <c r="J33" s="37"/>
      <c r="K33" s="111" t="s">
        <v>29</v>
      </c>
      <c r="L33" s="41">
        <f>SUM(L21:L32)</f>
        <v>67</v>
      </c>
      <c r="N33" s="37"/>
      <c r="O33" s="111" t="s">
        <v>29</v>
      </c>
      <c r="P33" s="36">
        <f>SUM(P21:P32)</f>
        <v>89</v>
      </c>
      <c r="R33" s="37"/>
      <c r="S33" s="111" t="s">
        <v>29</v>
      </c>
      <c r="T33" s="41">
        <f>SUM(T21:T32)</f>
        <v>70</v>
      </c>
      <c r="V33" s="37"/>
      <c r="W33" s="111" t="s">
        <v>29</v>
      </c>
      <c r="X33" s="41">
        <f>SUM(X21:X32)</f>
        <v>0</v>
      </c>
      <c r="Z33" s="127">
        <f>D33+H33+L33+P33+T33+X33</f>
        <v>413</v>
      </c>
    </row>
    <row r="34" spans="2:26">
      <c r="C34" s="60" t="str">
        <f>IF(D33&gt;(D17*$D$7),"Err.: pref. oltre voti di lista","")</f>
        <v/>
      </c>
      <c r="G34" s="60" t="str">
        <f>IF(H33&gt;(H17*$D$7),"Err.: pref. oltre voti di lista","")</f>
        <v/>
      </c>
      <c r="K34" s="60" t="str">
        <f>IF(L33&gt;(L17*$D$7),"Err.: pref. oltre voti di lista","")</f>
        <v/>
      </c>
      <c r="O34" s="60" t="str">
        <f>IF(P33&gt;(P17*$D$7),"Err.: pref. oltre voti di lista","")</f>
        <v/>
      </c>
      <c r="S34" s="60" t="str">
        <f>IF(T33&gt;(T17*$D$7),"Err.: pref. oltre voti di lista","")</f>
        <v/>
      </c>
      <c r="W34" s="60" t="str">
        <f>IF(X33&gt;(X17*$D$7),"Err.: pref. oltre voti di lista","")</f>
        <v/>
      </c>
    </row>
  </sheetData>
  <sheetProtection sheet="1" objects="1" scenarios="1"/>
  <mergeCells count="22">
    <mergeCell ref="Z15:Z16"/>
    <mergeCell ref="B13:H13"/>
    <mergeCell ref="J13:P13"/>
    <mergeCell ref="R13:X13"/>
    <mergeCell ref="B15:B16"/>
    <mergeCell ref="D15:D16"/>
    <mergeCell ref="F15:F16"/>
    <mergeCell ref="H15:H16"/>
    <mergeCell ref="J15:J16"/>
    <mergeCell ref="L15:L16"/>
    <mergeCell ref="N15:N16"/>
    <mergeCell ref="P15:P16"/>
    <mergeCell ref="R15:R16"/>
    <mergeCell ref="T15:T16"/>
    <mergeCell ref="V15:V16"/>
    <mergeCell ref="X15:X16"/>
    <mergeCell ref="B1:H1"/>
    <mergeCell ref="J1:P1"/>
    <mergeCell ref="R1:X1"/>
    <mergeCell ref="B2:H2"/>
    <mergeCell ref="J2:P2"/>
    <mergeCell ref="R2:X2"/>
  </mergeCells>
  <conditionalFormatting sqref="G8:H8 O8:P8 W8:X8">
    <cfRule type="notContainsBlanks" dxfId="8" priority="9">
      <formula>LEN(TRIM(G8))&gt;0</formula>
    </cfRule>
  </conditionalFormatting>
  <conditionalFormatting sqref="C34 G34 K34 O34 S34 W34">
    <cfRule type="notContainsBlanks" dxfId="7" priority="8">
      <formula>LEN(TRIM(C34))&gt;0</formula>
    </cfRule>
  </conditionalFormatting>
  <conditionalFormatting sqref="D17 H17 L17 P17 T17 X17">
    <cfRule type="dataBar" priority="7">
      <dataBar>
        <cfvo type="min" val="0"/>
        <cfvo type="max" val="0"/>
        <color rgb="FFFFB628"/>
      </dataBar>
    </cfRule>
  </conditionalFormatting>
  <conditionalFormatting sqref="D21:D32">
    <cfRule type="dataBar" priority="6">
      <dataBar>
        <cfvo type="min" val="0"/>
        <cfvo type="max" val="0"/>
        <color rgb="FF638EC6"/>
      </dataBar>
    </cfRule>
  </conditionalFormatting>
  <conditionalFormatting sqref="H21:H32">
    <cfRule type="dataBar" priority="5">
      <dataBar>
        <cfvo type="min" val="0"/>
        <cfvo type="max" val="0"/>
        <color rgb="FF638EC6"/>
      </dataBar>
    </cfRule>
  </conditionalFormatting>
  <conditionalFormatting sqref="L21:L32">
    <cfRule type="dataBar" priority="4">
      <dataBar>
        <cfvo type="min" val="0"/>
        <cfvo type="max" val="0"/>
        <color rgb="FF638EC6"/>
      </dataBar>
    </cfRule>
  </conditionalFormatting>
  <conditionalFormatting sqref="P21:P32">
    <cfRule type="dataBar" priority="3">
      <dataBar>
        <cfvo type="min" val="0"/>
        <cfvo type="max" val="0"/>
        <color rgb="FF638EC6"/>
      </dataBar>
    </cfRule>
  </conditionalFormatting>
  <conditionalFormatting sqref="T21:T32">
    <cfRule type="dataBar" priority="2">
      <dataBar>
        <cfvo type="min" val="0"/>
        <cfvo type="max" val="0"/>
        <color rgb="FF638EC6"/>
      </dataBar>
    </cfRule>
  </conditionalFormatting>
  <conditionalFormatting sqref="X21:X32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&amp;C&amp;"-,Grassetto"&amp;16Elezioni Comunali 2019</oddHeader>
    <oddFooter>&amp;Cpag. &amp;P di pag. &amp;N</oddFooter>
  </headerFooter>
  <colBreaks count="2" manualBreakCount="2">
    <brk id="8" max="1048575" man="1"/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31</vt:i4>
      </vt:variant>
    </vt:vector>
  </HeadingPairs>
  <TitlesOfParts>
    <vt:vector size="52" baseType="lpstr">
      <vt:lpstr>Elettori-Votanti</vt:lpstr>
      <vt:lpstr>Sez. 1</vt:lpstr>
      <vt:lpstr>Sez. 2</vt:lpstr>
      <vt:lpstr>Sez. 3</vt:lpstr>
      <vt:lpstr>Sez. 4</vt:lpstr>
      <vt:lpstr>Sez. 5</vt:lpstr>
      <vt:lpstr>Sez. 6</vt:lpstr>
      <vt:lpstr>Sez. 7</vt:lpstr>
      <vt:lpstr>Sez. 8</vt:lpstr>
      <vt:lpstr>Sez. 9</vt:lpstr>
      <vt:lpstr>Tot. Sez.</vt:lpstr>
      <vt:lpstr>Tot. Liste</vt:lpstr>
      <vt:lpstr>Tot. Pref. - Sez.</vt:lpstr>
      <vt:lpstr>Grafico Liste</vt:lpstr>
      <vt:lpstr>Grafico Liste torta</vt:lpstr>
      <vt:lpstr>Grafico Liste per sezioni</vt:lpstr>
      <vt:lpstr>Lista n. 1 Preferenze</vt:lpstr>
      <vt:lpstr>Lista n. 2 Preferenze</vt:lpstr>
      <vt:lpstr>Lista n. 3 Preferenze</vt:lpstr>
      <vt:lpstr>Lista n. 4 Preferenze</vt:lpstr>
      <vt:lpstr>Lista n. 5 Preferenze</vt:lpstr>
      <vt:lpstr>'Elettori-Votanti'!Area_stampa</vt:lpstr>
      <vt:lpstr>'Grafico Liste per sezioni'!Area_stampa</vt:lpstr>
      <vt:lpstr>'Lista n. 1 Preferenze'!Area_stampa</vt:lpstr>
      <vt:lpstr>'Lista n. 2 Preferenze'!Area_stampa</vt:lpstr>
      <vt:lpstr>'Lista n. 3 Preferenze'!Area_stampa</vt:lpstr>
      <vt:lpstr>'Lista n. 4 Preferenze'!Area_stampa</vt:lpstr>
      <vt:lpstr>'Lista n. 5 Preferenze'!Area_stampa</vt:lpstr>
      <vt:lpstr>'Sez. 1'!Area_stampa</vt:lpstr>
      <vt:lpstr>'Sez. 2'!Area_stampa</vt:lpstr>
      <vt:lpstr>'Sez. 3'!Area_stampa</vt:lpstr>
      <vt:lpstr>'Sez. 4'!Area_stampa</vt:lpstr>
      <vt:lpstr>'Sez. 5'!Area_stampa</vt:lpstr>
      <vt:lpstr>'Sez. 6'!Area_stampa</vt:lpstr>
      <vt:lpstr>'Sez. 7'!Area_stampa</vt:lpstr>
      <vt:lpstr>'Sez. 8'!Area_stampa</vt:lpstr>
      <vt:lpstr>'Sez. 9'!Area_stampa</vt:lpstr>
      <vt:lpstr>'Tot. Liste'!Area_stampa</vt:lpstr>
      <vt:lpstr>'Tot. Pref. - Sez.'!Area_stampa</vt:lpstr>
      <vt:lpstr>'Tot. Sez.'!Area_stampa</vt:lpstr>
      <vt:lpstr>'Sez. 1'!Titoli_stampa</vt:lpstr>
      <vt:lpstr>'Sez. 2'!Titoli_stampa</vt:lpstr>
      <vt:lpstr>'Sez. 3'!Titoli_stampa</vt:lpstr>
      <vt:lpstr>'Sez. 4'!Titoli_stampa</vt:lpstr>
      <vt:lpstr>'Sez. 5'!Titoli_stampa</vt:lpstr>
      <vt:lpstr>'Sez. 6'!Titoli_stampa</vt:lpstr>
      <vt:lpstr>'Sez. 7'!Titoli_stampa</vt:lpstr>
      <vt:lpstr>'Sez. 8'!Titoli_stampa</vt:lpstr>
      <vt:lpstr>'Sez. 9'!Titoli_stampa</vt:lpstr>
      <vt:lpstr>'Tot. Liste'!Titoli_stampa</vt:lpstr>
      <vt:lpstr>'Tot. Pref. - Sez.'!Titoli_stampa</vt:lpstr>
      <vt:lpstr>'Tot. Sez.'!Titoli_stampa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SPPLSN69S04L840Q</dc:creator>
  <cp:lastModifiedBy>francesco</cp:lastModifiedBy>
  <cp:lastPrinted>2019-05-26T21:32:30Z</cp:lastPrinted>
  <dcterms:created xsi:type="dcterms:W3CDTF">2014-05-16T10:55:16Z</dcterms:created>
  <dcterms:modified xsi:type="dcterms:W3CDTF">2019-05-27T14:49:21Z</dcterms:modified>
</cp:coreProperties>
</file>